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G:\Secretaria-de-Planificacion Tacuari\GOBIERNO ABIERTO\DIRECCION JUSTICIA ABIERTA\Presupuesto\"/>
    </mc:Choice>
  </mc:AlternateContent>
  <xr:revisionPtr revIDLastSave="0" documentId="8_{6101B311-4DF1-461B-816F-741F6B7EF02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jecución Presupuestaria" sheetId="1" r:id="rId1"/>
    <sheet name="Base " sheetId="2" state="hidden" r:id="rId2"/>
  </sheets>
  <definedNames>
    <definedName name="_xlnm._FilterDatabase" localSheetId="0" hidden="1">'Ejecución Presupuestaria'!$A$10:$E$379</definedName>
  </definedNames>
  <calcPr calcId="191029"/>
</workbook>
</file>

<file path=xl/calcChain.xml><?xml version="1.0" encoding="utf-8"?>
<calcChain xmlns="http://schemas.openxmlformats.org/spreadsheetml/2006/main">
  <c r="E377" i="1" l="1"/>
  <c r="E370" i="1"/>
  <c r="E336" i="1"/>
  <c r="E297" i="1" l="1"/>
  <c r="E201" i="1"/>
  <c r="E163" i="1"/>
  <c r="E126" i="1"/>
  <c r="E379" i="1" l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B56" i="1"/>
  <c r="C56" i="1" s="1"/>
  <c r="B57" i="1"/>
  <c r="C57" i="1" s="1"/>
  <c r="B58" i="1"/>
  <c r="C58" i="1" s="1"/>
  <c r="B59" i="1"/>
  <c r="C59" i="1" s="1"/>
  <c r="B60" i="1"/>
  <c r="C60" i="1" s="1"/>
  <c r="B61" i="1"/>
  <c r="C61" i="1" s="1"/>
  <c r="B62" i="1"/>
  <c r="C62" i="1" s="1"/>
  <c r="B63" i="1"/>
  <c r="C63" i="1" s="1"/>
  <c r="B64" i="1"/>
  <c r="C64" i="1" s="1"/>
  <c r="B65" i="1"/>
  <c r="C65" i="1" s="1"/>
  <c r="B66" i="1"/>
  <c r="C66" i="1" s="1"/>
  <c r="B67" i="1"/>
  <c r="C67" i="1" s="1"/>
  <c r="B68" i="1"/>
  <c r="C68" i="1" s="1"/>
  <c r="B69" i="1"/>
  <c r="C69" i="1" s="1"/>
  <c r="B70" i="1"/>
  <c r="C70" i="1" s="1"/>
  <c r="B71" i="1"/>
  <c r="C71" i="1" s="1"/>
  <c r="B72" i="1"/>
  <c r="C72" i="1" s="1"/>
  <c r="B73" i="1"/>
  <c r="C73" i="1" s="1"/>
  <c r="B74" i="1"/>
  <c r="C74" i="1" s="1"/>
  <c r="B75" i="1"/>
  <c r="C75" i="1" s="1"/>
  <c r="B76" i="1"/>
  <c r="C76" i="1" s="1"/>
  <c r="B77" i="1"/>
  <c r="C77" i="1" s="1"/>
  <c r="B78" i="1"/>
  <c r="C78" i="1" s="1"/>
  <c r="B79" i="1"/>
  <c r="C79" i="1" s="1"/>
  <c r="B80" i="1"/>
  <c r="C80" i="1" s="1"/>
  <c r="B81" i="1"/>
  <c r="C81" i="1" s="1"/>
  <c r="B82" i="1"/>
  <c r="C82" i="1" s="1"/>
  <c r="B83" i="1"/>
  <c r="C83" i="1" s="1"/>
  <c r="B84" i="1"/>
  <c r="C84" i="1" s="1"/>
  <c r="B85" i="1"/>
  <c r="C85" i="1" s="1"/>
  <c r="B86" i="1"/>
  <c r="C86" i="1" s="1"/>
  <c r="B87" i="1"/>
  <c r="C87" i="1" s="1"/>
  <c r="B88" i="1"/>
  <c r="C88" i="1" s="1"/>
  <c r="B89" i="1"/>
  <c r="C89" i="1" s="1"/>
  <c r="B90" i="1"/>
  <c r="C90" i="1" s="1"/>
  <c r="B91" i="1"/>
  <c r="C91" i="1" s="1"/>
  <c r="B92" i="1"/>
  <c r="C92" i="1" s="1"/>
  <c r="B93" i="1"/>
  <c r="C93" i="1" s="1"/>
  <c r="B94" i="1"/>
  <c r="C94" i="1" s="1"/>
  <c r="B95" i="1"/>
  <c r="C95" i="1" s="1"/>
  <c r="B96" i="1"/>
  <c r="C96" i="1" s="1"/>
  <c r="B97" i="1"/>
  <c r="C97" i="1" s="1"/>
  <c r="B98" i="1"/>
  <c r="C98" i="1" s="1"/>
  <c r="B99" i="1"/>
  <c r="C99" i="1" s="1"/>
  <c r="B100" i="1"/>
  <c r="C100" i="1" s="1"/>
  <c r="B101" i="1"/>
  <c r="C101" i="1" s="1"/>
  <c r="B102" i="1"/>
  <c r="C102" i="1" s="1"/>
  <c r="B103" i="1"/>
  <c r="C103" i="1" s="1"/>
  <c r="B104" i="1"/>
  <c r="C104" i="1" s="1"/>
  <c r="B105" i="1"/>
  <c r="C105" i="1" s="1"/>
  <c r="B106" i="1"/>
  <c r="C106" i="1" s="1"/>
  <c r="B107" i="1"/>
  <c r="C107" i="1" s="1"/>
  <c r="B108" i="1"/>
  <c r="C108" i="1" s="1"/>
  <c r="B109" i="1"/>
  <c r="C109" i="1" s="1"/>
  <c r="B110" i="1"/>
  <c r="C110" i="1" s="1"/>
  <c r="B111" i="1"/>
  <c r="C111" i="1" s="1"/>
  <c r="B112" i="1"/>
  <c r="C112" i="1" s="1"/>
  <c r="B113" i="1"/>
  <c r="C113" i="1" s="1"/>
  <c r="B114" i="1"/>
  <c r="C114" i="1" s="1"/>
  <c r="B115" i="1"/>
  <c r="C115" i="1" s="1"/>
  <c r="B116" i="1"/>
  <c r="C116" i="1" s="1"/>
  <c r="B117" i="1"/>
  <c r="C117" i="1" s="1"/>
  <c r="B118" i="1"/>
  <c r="C118" i="1" s="1"/>
  <c r="B119" i="1"/>
  <c r="C119" i="1" s="1"/>
  <c r="B120" i="1"/>
  <c r="C120" i="1" s="1"/>
  <c r="B121" i="1"/>
  <c r="C121" i="1" s="1"/>
  <c r="B122" i="1"/>
  <c r="C122" i="1" s="1"/>
  <c r="B123" i="1"/>
  <c r="C123" i="1" s="1"/>
  <c r="B130" i="1"/>
  <c r="C130" i="1" s="1"/>
  <c r="B131" i="1"/>
  <c r="C131" i="1" s="1"/>
  <c r="B132" i="1"/>
  <c r="C132" i="1" s="1"/>
  <c r="B133" i="1"/>
  <c r="C133" i="1" s="1"/>
  <c r="B134" i="1"/>
  <c r="C134" i="1" s="1"/>
  <c r="B135" i="1"/>
  <c r="C135" i="1" s="1"/>
  <c r="B136" i="1"/>
  <c r="C136" i="1" s="1"/>
  <c r="B137" i="1"/>
  <c r="C137" i="1" s="1"/>
  <c r="B138" i="1"/>
  <c r="C138" i="1" s="1"/>
  <c r="B139" i="1"/>
  <c r="C139" i="1" s="1"/>
  <c r="B140" i="1"/>
  <c r="C140" i="1" s="1"/>
  <c r="B141" i="1"/>
  <c r="C141" i="1" s="1"/>
  <c r="B142" i="1"/>
  <c r="C142" i="1" s="1"/>
  <c r="B143" i="1"/>
  <c r="C143" i="1" s="1"/>
  <c r="B144" i="1"/>
  <c r="C144" i="1" s="1"/>
  <c r="B145" i="1"/>
  <c r="C145" i="1" s="1"/>
  <c r="B146" i="1"/>
  <c r="C146" i="1" s="1"/>
  <c r="B147" i="1"/>
  <c r="C147" i="1" s="1"/>
  <c r="B148" i="1"/>
  <c r="C148" i="1" s="1"/>
  <c r="B149" i="1"/>
  <c r="C149" i="1" s="1"/>
  <c r="B150" i="1"/>
  <c r="C150" i="1" s="1"/>
  <c r="B151" i="1"/>
  <c r="C151" i="1" s="1"/>
  <c r="B152" i="1"/>
  <c r="C152" i="1" s="1"/>
  <c r="B153" i="1"/>
  <c r="C153" i="1" s="1"/>
  <c r="B154" i="1"/>
  <c r="C154" i="1" s="1"/>
  <c r="B155" i="1"/>
  <c r="C155" i="1" s="1"/>
  <c r="B156" i="1"/>
  <c r="C156" i="1" s="1"/>
  <c r="B157" i="1"/>
  <c r="C157" i="1" s="1"/>
  <c r="B158" i="1"/>
  <c r="C158" i="1" s="1"/>
  <c r="B159" i="1"/>
  <c r="C159" i="1" s="1"/>
  <c r="B160" i="1"/>
  <c r="C160" i="1" s="1"/>
  <c r="B161" i="1"/>
  <c r="C161" i="1" s="1"/>
  <c r="B162" i="1"/>
  <c r="C162" i="1" s="1"/>
  <c r="B167" i="1"/>
  <c r="C167" i="1" s="1"/>
  <c r="B168" i="1"/>
  <c r="C168" i="1" s="1"/>
  <c r="B169" i="1"/>
  <c r="C169" i="1" s="1"/>
  <c r="B170" i="1"/>
  <c r="C170" i="1" s="1"/>
  <c r="B171" i="1"/>
  <c r="C171" i="1" s="1"/>
  <c r="B172" i="1"/>
  <c r="C172" i="1" s="1"/>
  <c r="B173" i="1"/>
  <c r="C173" i="1" s="1"/>
  <c r="B174" i="1"/>
  <c r="C174" i="1" s="1"/>
  <c r="B175" i="1"/>
  <c r="C175" i="1" s="1"/>
  <c r="B176" i="1"/>
  <c r="C176" i="1" s="1"/>
  <c r="B177" i="1"/>
  <c r="C177" i="1" s="1"/>
  <c r="B178" i="1"/>
  <c r="C178" i="1" s="1"/>
  <c r="B179" i="1"/>
  <c r="C179" i="1" s="1"/>
  <c r="B180" i="1"/>
  <c r="C180" i="1" s="1"/>
  <c r="B181" i="1"/>
  <c r="C181" i="1" s="1"/>
  <c r="B182" i="1"/>
  <c r="C182" i="1" s="1"/>
  <c r="B183" i="1"/>
  <c r="C183" i="1" s="1"/>
  <c r="B184" i="1"/>
  <c r="C184" i="1" s="1"/>
  <c r="B185" i="1"/>
  <c r="C185" i="1" s="1"/>
  <c r="B186" i="1"/>
  <c r="C186" i="1" s="1"/>
  <c r="B187" i="1"/>
  <c r="C187" i="1" s="1"/>
  <c r="B188" i="1"/>
  <c r="C188" i="1" s="1"/>
  <c r="B189" i="1"/>
  <c r="C189" i="1" s="1"/>
  <c r="B190" i="1"/>
  <c r="C190" i="1" s="1"/>
  <c r="B191" i="1"/>
  <c r="C191" i="1" s="1"/>
  <c r="B192" i="1"/>
  <c r="C192" i="1" s="1"/>
  <c r="B193" i="1"/>
  <c r="C193" i="1" s="1"/>
  <c r="B194" i="1"/>
  <c r="C194" i="1" s="1"/>
  <c r="B195" i="1"/>
  <c r="C195" i="1" s="1"/>
  <c r="B196" i="1"/>
  <c r="C196" i="1" s="1"/>
  <c r="B197" i="1"/>
  <c r="C197" i="1" s="1"/>
  <c r="B198" i="1"/>
  <c r="C198" i="1" s="1"/>
  <c r="B199" i="1"/>
  <c r="C199" i="1" s="1"/>
  <c r="B200" i="1"/>
  <c r="C200" i="1" s="1"/>
  <c r="B205" i="1"/>
  <c r="C205" i="1" s="1"/>
  <c r="B206" i="1"/>
  <c r="C206" i="1" s="1"/>
  <c r="B207" i="1"/>
  <c r="C207" i="1" s="1"/>
  <c r="B208" i="1"/>
  <c r="C208" i="1" s="1"/>
  <c r="B209" i="1"/>
  <c r="C209" i="1" s="1"/>
  <c r="B210" i="1"/>
  <c r="C210" i="1" s="1"/>
  <c r="B211" i="1"/>
  <c r="C211" i="1" s="1"/>
  <c r="B212" i="1"/>
  <c r="C212" i="1" s="1"/>
  <c r="B213" i="1"/>
  <c r="C213" i="1" s="1"/>
  <c r="B214" i="1"/>
  <c r="C214" i="1" s="1"/>
  <c r="B215" i="1"/>
  <c r="C215" i="1" s="1"/>
  <c r="B216" i="1"/>
  <c r="C216" i="1" s="1"/>
  <c r="B217" i="1"/>
  <c r="C217" i="1" s="1"/>
  <c r="B218" i="1"/>
  <c r="C218" i="1" s="1"/>
  <c r="B219" i="1"/>
  <c r="C219" i="1" s="1"/>
  <c r="B220" i="1"/>
  <c r="C220" i="1" s="1"/>
  <c r="B221" i="1"/>
  <c r="C221" i="1" s="1"/>
  <c r="B222" i="1"/>
  <c r="C222" i="1" s="1"/>
  <c r="B223" i="1"/>
  <c r="C223" i="1" s="1"/>
  <c r="B224" i="1"/>
  <c r="C224" i="1" s="1"/>
  <c r="B225" i="1"/>
  <c r="C225" i="1" s="1"/>
  <c r="B226" i="1"/>
  <c r="C226" i="1" s="1"/>
  <c r="B227" i="1"/>
  <c r="C227" i="1" s="1"/>
  <c r="B228" i="1"/>
  <c r="C228" i="1" s="1"/>
  <c r="B229" i="1"/>
  <c r="C229" i="1" s="1"/>
  <c r="B230" i="1"/>
  <c r="C230" i="1" s="1"/>
  <c r="B231" i="1"/>
  <c r="C231" i="1" s="1"/>
  <c r="B232" i="1"/>
  <c r="C232" i="1" s="1"/>
  <c r="B233" i="1"/>
  <c r="C233" i="1" s="1"/>
  <c r="B234" i="1"/>
  <c r="C234" i="1" s="1"/>
  <c r="B235" i="1"/>
  <c r="C235" i="1" s="1"/>
  <c r="B236" i="1"/>
  <c r="C236" i="1" s="1"/>
  <c r="B237" i="1"/>
  <c r="C237" i="1" s="1"/>
  <c r="B238" i="1"/>
  <c r="C238" i="1" s="1"/>
  <c r="B239" i="1"/>
  <c r="C239" i="1" s="1"/>
  <c r="B240" i="1"/>
  <c r="C240" i="1" s="1"/>
  <c r="B241" i="1"/>
  <c r="C241" i="1" s="1"/>
  <c r="B242" i="1"/>
  <c r="C242" i="1" s="1"/>
  <c r="B243" i="1"/>
  <c r="C243" i="1" s="1"/>
  <c r="B244" i="1"/>
  <c r="C244" i="1" s="1"/>
  <c r="B245" i="1"/>
  <c r="C245" i="1" s="1"/>
  <c r="B246" i="1"/>
  <c r="C246" i="1" s="1"/>
  <c r="B247" i="1"/>
  <c r="C247" i="1" s="1"/>
  <c r="B248" i="1"/>
  <c r="C248" i="1" s="1"/>
  <c r="B249" i="1"/>
  <c r="C249" i="1" s="1"/>
  <c r="B250" i="1"/>
  <c r="C250" i="1" s="1"/>
  <c r="B251" i="1"/>
  <c r="C251" i="1" s="1"/>
  <c r="B252" i="1"/>
  <c r="C252" i="1" s="1"/>
  <c r="B253" i="1"/>
  <c r="C253" i="1" s="1"/>
  <c r="B254" i="1"/>
  <c r="C254" i="1" s="1"/>
  <c r="B255" i="1"/>
  <c r="C255" i="1" s="1"/>
  <c r="B256" i="1"/>
  <c r="C256" i="1" s="1"/>
  <c r="B257" i="1"/>
  <c r="C257" i="1" s="1"/>
  <c r="B258" i="1"/>
  <c r="C258" i="1" s="1"/>
  <c r="B259" i="1"/>
  <c r="C259" i="1" s="1"/>
  <c r="B260" i="1"/>
  <c r="C260" i="1" s="1"/>
  <c r="B261" i="1"/>
  <c r="C261" i="1" s="1"/>
  <c r="B262" i="1"/>
  <c r="C262" i="1" s="1"/>
  <c r="B263" i="1"/>
  <c r="C263" i="1" s="1"/>
  <c r="B264" i="1"/>
  <c r="C264" i="1" s="1"/>
  <c r="B265" i="1"/>
  <c r="C265" i="1" s="1"/>
  <c r="B266" i="1"/>
  <c r="C266" i="1" s="1"/>
  <c r="B267" i="1"/>
  <c r="C267" i="1" s="1"/>
  <c r="B268" i="1"/>
  <c r="C268" i="1" s="1"/>
  <c r="B269" i="1"/>
  <c r="C269" i="1" s="1"/>
  <c r="B270" i="1"/>
  <c r="C270" i="1" s="1"/>
  <c r="B271" i="1"/>
  <c r="C271" i="1" s="1"/>
  <c r="B272" i="1"/>
  <c r="C272" i="1" s="1"/>
  <c r="B273" i="1"/>
  <c r="C273" i="1" s="1"/>
  <c r="B274" i="1"/>
  <c r="C274" i="1" s="1"/>
  <c r="B275" i="1"/>
  <c r="C275" i="1" s="1"/>
  <c r="B276" i="1"/>
  <c r="C276" i="1" s="1"/>
  <c r="B277" i="1"/>
  <c r="C277" i="1" s="1"/>
  <c r="B278" i="1"/>
  <c r="C278" i="1" s="1"/>
  <c r="B279" i="1"/>
  <c r="C279" i="1" s="1"/>
  <c r="B280" i="1"/>
  <c r="C280" i="1" s="1"/>
  <c r="B281" i="1"/>
  <c r="C281" i="1" s="1"/>
  <c r="B282" i="1"/>
  <c r="C282" i="1" s="1"/>
  <c r="B283" i="1"/>
  <c r="C283" i="1" s="1"/>
  <c r="B284" i="1"/>
  <c r="C284" i="1" s="1"/>
  <c r="B285" i="1"/>
  <c r="C285" i="1" s="1"/>
  <c r="B286" i="1"/>
  <c r="C286" i="1" s="1"/>
  <c r="B287" i="1"/>
  <c r="C287" i="1" s="1"/>
  <c r="B288" i="1"/>
  <c r="C288" i="1" s="1"/>
  <c r="B289" i="1"/>
  <c r="C289" i="1" s="1"/>
  <c r="B290" i="1"/>
  <c r="C290" i="1" s="1"/>
  <c r="B291" i="1"/>
  <c r="C291" i="1" s="1"/>
  <c r="B292" i="1"/>
  <c r="C292" i="1" s="1"/>
  <c r="B293" i="1"/>
  <c r="C293" i="1" s="1"/>
  <c r="B294" i="1"/>
  <c r="C294" i="1" s="1"/>
  <c r="B295" i="1"/>
  <c r="C295" i="1" s="1"/>
  <c r="B296" i="1"/>
  <c r="C296" i="1" s="1"/>
  <c r="B301" i="1"/>
  <c r="C301" i="1" s="1"/>
  <c r="B302" i="1"/>
  <c r="C302" i="1" s="1"/>
  <c r="B303" i="1"/>
  <c r="C303" i="1" s="1"/>
  <c r="B304" i="1"/>
  <c r="C304" i="1" s="1"/>
  <c r="B305" i="1"/>
  <c r="C305" i="1" s="1"/>
  <c r="B306" i="1"/>
  <c r="C306" i="1" s="1"/>
  <c r="B307" i="1"/>
  <c r="C307" i="1" s="1"/>
  <c r="B308" i="1"/>
  <c r="C308" i="1" s="1"/>
  <c r="B309" i="1"/>
  <c r="C309" i="1" s="1"/>
  <c r="B310" i="1"/>
  <c r="C310" i="1" s="1"/>
  <c r="B311" i="1"/>
  <c r="C311" i="1" s="1"/>
  <c r="B312" i="1"/>
  <c r="C312" i="1" s="1"/>
  <c r="B313" i="1"/>
  <c r="C313" i="1" s="1"/>
  <c r="B314" i="1"/>
  <c r="C314" i="1" s="1"/>
  <c r="B315" i="1"/>
  <c r="C315" i="1" s="1"/>
  <c r="B316" i="1"/>
  <c r="C316" i="1" s="1"/>
  <c r="B317" i="1"/>
  <c r="C317" i="1" s="1"/>
  <c r="B318" i="1"/>
  <c r="C318" i="1" s="1"/>
  <c r="B319" i="1"/>
  <c r="C319" i="1" s="1"/>
  <c r="B320" i="1"/>
  <c r="C320" i="1" s="1"/>
  <c r="B321" i="1"/>
  <c r="C321" i="1" s="1"/>
  <c r="B322" i="1"/>
  <c r="C322" i="1" s="1"/>
  <c r="B323" i="1"/>
  <c r="C323" i="1" s="1"/>
  <c r="B324" i="1"/>
  <c r="C324" i="1" s="1"/>
  <c r="B325" i="1"/>
  <c r="C325" i="1" s="1"/>
  <c r="B326" i="1"/>
  <c r="C326" i="1" s="1"/>
  <c r="B327" i="1"/>
  <c r="C327" i="1" s="1"/>
  <c r="B328" i="1"/>
  <c r="C328" i="1" s="1"/>
  <c r="B329" i="1"/>
  <c r="C329" i="1" s="1"/>
  <c r="B330" i="1"/>
  <c r="C330" i="1" s="1"/>
  <c r="B331" i="1"/>
  <c r="C331" i="1" s="1"/>
  <c r="B332" i="1"/>
  <c r="C332" i="1" s="1"/>
  <c r="B333" i="1"/>
  <c r="C333" i="1" s="1"/>
  <c r="B334" i="1"/>
  <c r="C334" i="1" s="1"/>
  <c r="B340" i="1"/>
  <c r="C340" i="1" s="1"/>
  <c r="B341" i="1"/>
  <c r="C341" i="1" s="1"/>
  <c r="B342" i="1"/>
  <c r="C342" i="1" s="1"/>
  <c r="B343" i="1"/>
  <c r="C343" i="1" s="1"/>
  <c r="B344" i="1"/>
  <c r="C344" i="1" s="1"/>
  <c r="B345" i="1"/>
  <c r="C345" i="1" s="1"/>
  <c r="B346" i="1"/>
  <c r="C346" i="1" s="1"/>
  <c r="B347" i="1"/>
  <c r="C347" i="1" s="1"/>
  <c r="B348" i="1"/>
  <c r="C348" i="1" s="1"/>
  <c r="B349" i="1"/>
  <c r="C349" i="1" s="1"/>
  <c r="B350" i="1"/>
  <c r="C350" i="1" s="1"/>
  <c r="B351" i="1"/>
  <c r="C351" i="1" s="1"/>
  <c r="B352" i="1"/>
  <c r="C352" i="1" s="1"/>
  <c r="B353" i="1"/>
  <c r="C353" i="1" s="1"/>
  <c r="B354" i="1"/>
  <c r="C354" i="1" s="1"/>
  <c r="B355" i="1"/>
  <c r="C355" i="1" s="1"/>
  <c r="B356" i="1"/>
  <c r="C356" i="1" s="1"/>
  <c r="B357" i="1"/>
  <c r="C357" i="1" s="1"/>
  <c r="B358" i="1"/>
  <c r="C358" i="1" s="1"/>
  <c r="B359" i="1"/>
  <c r="C359" i="1" s="1"/>
  <c r="B360" i="1"/>
  <c r="C360" i="1" s="1"/>
  <c r="B361" i="1"/>
  <c r="C361" i="1" s="1"/>
  <c r="B362" i="1"/>
  <c r="C362" i="1" s="1"/>
  <c r="B363" i="1"/>
  <c r="C363" i="1" s="1"/>
  <c r="B364" i="1"/>
  <c r="C364" i="1" s="1"/>
  <c r="B365" i="1"/>
  <c r="C365" i="1" s="1"/>
  <c r="B366" i="1"/>
  <c r="C366" i="1" s="1"/>
  <c r="B367" i="1"/>
  <c r="C367" i="1" s="1"/>
  <c r="B368" i="1"/>
  <c r="C368" i="1" s="1"/>
  <c r="B369" i="1"/>
  <c r="C369" i="1" s="1"/>
  <c r="B374" i="1"/>
  <c r="C374" i="1" s="1"/>
  <c r="B375" i="1"/>
  <c r="C375" i="1" s="1"/>
  <c r="B376" i="1"/>
  <c r="C376" i="1" s="1"/>
  <c r="B11" i="1"/>
  <c r="C11" i="1" s="1"/>
</calcChain>
</file>

<file path=xl/sharedStrings.xml><?xml version="1.0" encoding="utf-8"?>
<sst xmlns="http://schemas.openxmlformats.org/spreadsheetml/2006/main" count="593" uniqueCount="552">
  <si>
    <t>Crédito original</t>
  </si>
  <si>
    <t>11.16.00.00.01.00.1.1.1.0000.1.21.1.2</t>
  </si>
  <si>
    <t>11.16.00.00.01.00.1.1.4.0000.1.21.1.2</t>
  </si>
  <si>
    <t>11.16.00.00.01.00.1.1.6.0000.1.21.1.2</t>
  </si>
  <si>
    <t>11.16.00.00.01.00.1.2.1.0000.1.21.1.2</t>
  </si>
  <si>
    <t>11.16.00.00.01.00.1.2.4.0000.1.21.1.2</t>
  </si>
  <si>
    <t>11.16.00.00.01.00.1.2.6.0000.1.21.1.2</t>
  </si>
  <si>
    <t>11.16.00.00.01.00.1.4.1.0000.1.21.1.2</t>
  </si>
  <si>
    <t>11.16.00.00.01.00.1.4.2.0000.1.21.1.2</t>
  </si>
  <si>
    <t>11.16.00.00.01.00.1.5.1.0000.1.21.1.2</t>
  </si>
  <si>
    <t>11.16.00.00.01.00.1.5.9.0000.1.21.1.2</t>
  </si>
  <si>
    <t>11.16.00.00.01.00.2.1.1.0000.1.21.1.2</t>
  </si>
  <si>
    <t>11.16.00.00.01.00.2.3.3.0000.1.21.1.2</t>
  </si>
  <si>
    <t>11.16.00.00.01.00.2.5.5.0000.1.21.1.2</t>
  </si>
  <si>
    <t>11.16.00.00.01.00.2.6.2.0000.1.21.1.2</t>
  </si>
  <si>
    <t>11.16.00.00.01.00.2.9.1.0000.1.21.1.2</t>
  </si>
  <si>
    <t>11.16.00.00.01.00.2.9.2.0000.1.21.1.2</t>
  </si>
  <si>
    <t>11.16.00.00.01.00.2.9.3.0000.1.21.1.2</t>
  </si>
  <si>
    <t>11.16.00.00.01.00.2.9.6.0000.1.21.1.2</t>
  </si>
  <si>
    <t>11.16.00.00.01.00.2.9.9.0000.1.21.1.2</t>
  </si>
  <si>
    <t>11.16.00.00.01.00.3.1.4.0000.1.21.1.2</t>
  </si>
  <si>
    <t>11.16.00.00.01.00.3.3.1.0000.1.21.1.2</t>
  </si>
  <si>
    <t>11.16.00.00.01.00.3.3.3.0000.1.21.1.2</t>
  </si>
  <si>
    <t>11.16.00.00.01.00.3.3.9.0000.1.21.1.2</t>
  </si>
  <si>
    <t>11.16.00.00.01.00.3.4.3.0000.1.21.1.2</t>
  </si>
  <si>
    <t>11.16.00.00.01.00.3.4.5.0000.1.21.1.2</t>
  </si>
  <si>
    <t>11.16.00.00.01.00.3.4.9.0000.1.21.1.2</t>
  </si>
  <si>
    <t>11.16.00.00.01.00.3.5.2.0000.1.21.1.2</t>
  </si>
  <si>
    <t>11.16.00.00.01.00.3.5.3.0000.1.21.1.2</t>
  </si>
  <si>
    <t>11.16.00.00.01.00.3.5.4.0000.1.21.1.2</t>
  </si>
  <si>
    <t>11.16.00.00.01.00.3.5.6.0000.1.21.1.2</t>
  </si>
  <si>
    <t>11.16.00.00.01.00.3.5.7.0000.1.21.1.2</t>
  </si>
  <si>
    <t>11.16.00.00.01.00.3.6.1.0000.1.21.1.2</t>
  </si>
  <si>
    <t>11.16.00.00.01.00.3.7.1.0000.1.21.1.2</t>
  </si>
  <si>
    <t>11.16.00.00.01.00.3.7.2.0000.1.21.1.2</t>
  </si>
  <si>
    <t>11.16.00.00.01.00.3.7.8.0000.1.21.1.2</t>
  </si>
  <si>
    <t>11.16.00.00.01.00.3.8.6.0000.1.21.1.2</t>
  </si>
  <si>
    <t>11.16.00.00.01.00.3.9.1.0000.1.21.1.2</t>
  </si>
  <si>
    <t>11.16.00.00.01.00.3.9.2.0000.1.21.1.2</t>
  </si>
  <si>
    <t>11.16.00.00.01.00.3.9.6.0000.1.21.1.2</t>
  </si>
  <si>
    <t>11.16.00.00.01.00.4.3.3.0000.1.22.1.2</t>
  </si>
  <si>
    <t>11.16.00.00.01.00.4.3.4.0000.1.22.1.2</t>
  </si>
  <si>
    <t>11.16.00.00.01.00.4.3.5.0000.1.22.1.2</t>
  </si>
  <si>
    <t>11.16.00.00.01.00.4.3.6.0000.1.22.1.2</t>
  </si>
  <si>
    <t>11.16.00.00.01.00.4.3.7.0000.1.22.1.2</t>
  </si>
  <si>
    <t>11.16.00.00.01.00.4.8.1.0000.1.22.1.2</t>
  </si>
  <si>
    <t>11.16.00.00.01.00.5.1.3.0000.1.21.1.2</t>
  </si>
  <si>
    <t>11.16.00.00.01.00.5.1.6.0000.1.21.1.2</t>
  </si>
  <si>
    <t>11.16.00.00.10.00.1.1.1.0000.1.21.1.2</t>
  </si>
  <si>
    <t>11.16.00.00.10.00.1.1.4.0000.1.21.1.2</t>
  </si>
  <si>
    <t>11.16.00.00.10.00.1.1.6.0000.1.21.1.2</t>
  </si>
  <si>
    <t>11.16.00.00.11.00.1.1.1.0000.1.21.1.2</t>
  </si>
  <si>
    <t>11.16.00.00.11.00.1.1.4.0000.1.21.1.2</t>
  </si>
  <si>
    <t>11.16.00.00.11.00.1.1.6.0000.1.21.1.2</t>
  </si>
  <si>
    <t>11.16.00.00.11.00.1.4.1.0000.1.21.1.2</t>
  </si>
  <si>
    <t>11.16.00.00.11.00.1.5.1.0000.1.21.1.2</t>
  </si>
  <si>
    <t>11.16.00.00.11.00.2.1.1.0000.1.21.1.2</t>
  </si>
  <si>
    <t>11.16.00.00.11.00.2.5.5.0000.1.21.1.2</t>
  </si>
  <si>
    <t>11.16.00.00.11.00.2.6.2.0000.1.21.1.2</t>
  </si>
  <si>
    <t>11.16.00.00.11.00.2.9.2.0000.1.21.1.2</t>
  </si>
  <si>
    <t>11.16.00.00.11.00.2.9.3.0000.1.21.1.2</t>
  </si>
  <si>
    <t>11.16.00.00.11.00.2.9.6.0000.1.21.1.2</t>
  </si>
  <si>
    <t>11.16.00.00.11.00.2.9.9.0000.1.21.1.2</t>
  </si>
  <si>
    <t>11.16.00.00.11.00.3.1.4.0000.1.21.1.2</t>
  </si>
  <si>
    <t>11.16.00.00.11.00.3.3.1.0000.1.21.1.2</t>
  </si>
  <si>
    <t>11.16.00.00.11.00.3.3.3.0000.1.21.1.2</t>
  </si>
  <si>
    <t>11.16.00.00.11.00.3.3.9.0000.1.21.1.2</t>
  </si>
  <si>
    <t>11.16.00.00.11.00.3.4.5.0000.1.21.1.2</t>
  </si>
  <si>
    <t>11.16.00.00.11.00.3.4.9.0000.1.21.1.2</t>
  </si>
  <si>
    <t>11.16.00.00.11.00.3.5.2.0000.1.21.1.2</t>
  </si>
  <si>
    <t>11.16.00.00.11.00.3.5.3.0000.1.21.1.2</t>
  </si>
  <si>
    <t>11.16.00.00.11.00.3.5.4.0000.1.21.1.2</t>
  </si>
  <si>
    <t>11.16.00.00.11.00.3.5.6.0000.1.21.1.2</t>
  </si>
  <si>
    <t>11.16.00.00.11.00.3.5.7.0000.1.21.1.2</t>
  </si>
  <si>
    <t>11.16.00.00.11.00.3.5.9.0000.1.21.1.2</t>
  </si>
  <si>
    <t>11.16.00.00.11.00.3.7.2.0000.1.21.1.2</t>
  </si>
  <si>
    <t>11.16.00.00.11.00.3.7.8.0000.1.21.1.2</t>
  </si>
  <si>
    <t>11.16.00.00.11.00.3.9.2.0000.1.21.1.2</t>
  </si>
  <si>
    <t>11.16.00.00.11.00.4.3.3.0000.1.22.1.2</t>
  </si>
  <si>
    <t>11.16.00.00.11.00.4.3.5.0000.1.22.1.2</t>
  </si>
  <si>
    <t>11.16.00.00.11.00.4.3.6.0000.1.22.1.2</t>
  </si>
  <si>
    <t>11.16.00.00.11.00.4.3.7.0000.1.22.1.2</t>
  </si>
  <si>
    <t>11.16.00.00.11.00.4.8.1.0000.1.22.1.2</t>
  </si>
  <si>
    <t>11.16.00.00.13.00.1.1.1.0000.1.21.1.2</t>
  </si>
  <si>
    <t>11.16.00.00.13.00.1.1.4.0000.1.21.1.2</t>
  </si>
  <si>
    <t>11.16.00.00.13.00.1.1.6.0000.1.21.1.2</t>
  </si>
  <si>
    <t>11.16.00.00.13.00.1.4.1.0000.1.21.1.2</t>
  </si>
  <si>
    <t>11.16.00.00.13.00.1.5.1.0000.1.21.1.2</t>
  </si>
  <si>
    <t>11.16.00.00.13.00.2.1.1.0000.1.21.1.2</t>
  </si>
  <si>
    <t>11.16.00.00.13.00.2.5.5.0000.1.21.1.2</t>
  </si>
  <si>
    <t>11.16.00.00.13.00.2.6.2.0000.1.21.1.2</t>
  </si>
  <si>
    <t>11.16.00.00.13.00.2.9.2.0000.1.21.1.2</t>
  </si>
  <si>
    <t>11.16.00.00.13.00.2.9.3.0000.1.21.1.2</t>
  </si>
  <si>
    <t>11.16.00.00.13.00.2.9.6.0000.1.21.1.2</t>
  </si>
  <si>
    <t>11.16.00.00.13.00.2.9.9.0000.1.21.1.2</t>
  </si>
  <si>
    <t>11.16.00.00.13.00.3.1.4.0000.1.21.1.2</t>
  </si>
  <si>
    <t>11.16.00.00.13.00.3.3.1.0000.1.21.1.2</t>
  </si>
  <si>
    <t>11.16.00.00.13.00.3.3.3.0000.1.21.1.2</t>
  </si>
  <si>
    <t>11.16.00.00.13.00.3.3.9.0000.1.21.1.2</t>
  </si>
  <si>
    <t>11.16.00.00.13.00.3.4.9.0000.1.21.1.2</t>
  </si>
  <si>
    <t>11.16.00.00.13.00.3.5.2.0000.1.21.1.2</t>
  </si>
  <si>
    <t>11.16.00.00.13.00.3.5.3.0000.1.21.1.2</t>
  </si>
  <si>
    <t>11.16.00.00.13.00.3.5.4.0000.1.21.1.2</t>
  </si>
  <si>
    <t>11.16.00.00.13.00.3.5.6.0000.1.21.1.2</t>
  </si>
  <si>
    <t>11.16.00.00.13.00.3.5.7.0000.1.21.1.2</t>
  </si>
  <si>
    <t>11.16.00.00.13.00.3.6.1.0000.1.21.1.2</t>
  </si>
  <si>
    <t>11.16.00.00.13.00.3.7.8.0000.1.21.1.2</t>
  </si>
  <si>
    <t>11.16.00.00.13.00.3.9.1.0000.1.21.1.2</t>
  </si>
  <si>
    <t>11.16.00.00.13.00.3.9.9.0000.1.21.1.2</t>
  </si>
  <si>
    <t>11.16.00.00.13.00.4.3.3.0000.1.22.1.2</t>
  </si>
  <si>
    <t>11.16.00.00.13.00.4.3.5.0000.1.22.1.2</t>
  </si>
  <si>
    <t>11.16.00.00.13.00.4.3.6.0000.1.22.1.2</t>
  </si>
  <si>
    <t>11.16.00.00.13.00.4.3.7.0000.1.22.1.2</t>
  </si>
  <si>
    <t>11.16.00.00.13.00.4.8.1.0000.1.22.1.2</t>
  </si>
  <si>
    <t>11.16.00.01.00.01.4.2.1.0000.1.22.1.2</t>
  </si>
  <si>
    <t>11.16.00.01.00.03.4.2.1.0000.1.22.1.2</t>
  </si>
  <si>
    <t>11.17.00.00.01.00.1.1.1.0000.1.21.1.2</t>
  </si>
  <si>
    <t>11.17.00.00.01.00.1.1.4.0000.1.21.1.2</t>
  </si>
  <si>
    <t>11.17.00.00.01.00.1.1.6.0000.1.21.1.2</t>
  </si>
  <si>
    <t>11.17.00.00.01.00.1.4.1.0000.1.21.1.2</t>
  </si>
  <si>
    <t>11.17.00.00.01.00.1.5.1.0000.1.21.1.2</t>
  </si>
  <si>
    <t>11.17.00.00.01.00.1.5.9.0000.1.21.1.2</t>
  </si>
  <si>
    <t>11.17.00.00.01.00.2.1.1.0000.1.21.1.2</t>
  </si>
  <si>
    <t>11.17.00.00.01.00.2.5.5.0000.1.21.1.2</t>
  </si>
  <si>
    <t>11.17.00.00.01.00.2.6.2.0000.1.21.1.2</t>
  </si>
  <si>
    <t>11.17.00.00.01.00.2.9.2.0000.1.21.1.2</t>
  </si>
  <si>
    <t>11.17.00.00.01.00.2.9.3.0000.1.21.1.2</t>
  </si>
  <si>
    <t>11.17.00.00.01.00.2.9.6.0000.1.21.1.2</t>
  </si>
  <si>
    <t>11.17.00.00.01.00.2.9.9.0000.1.21.1.2</t>
  </si>
  <si>
    <t>11.17.00.00.01.00.3.1.4.0000.1.21.1.2</t>
  </si>
  <si>
    <t>11.17.00.00.01.00.3.3.1.0000.1.21.1.2</t>
  </si>
  <si>
    <t>11.17.00.00.01.00.3.3.3.0000.1.21.1.2</t>
  </si>
  <si>
    <t>11.17.00.00.01.00.3.3.9.0000.1.21.1.2</t>
  </si>
  <si>
    <t>11.17.00.00.01.00.3.4.9.0000.1.21.1.2</t>
  </si>
  <si>
    <t>11.17.00.00.01.00.3.5.2.0000.1.21.1.2</t>
  </si>
  <si>
    <t>11.17.00.00.01.00.3.5.3.0000.1.21.1.2</t>
  </si>
  <si>
    <t>11.17.00.00.01.00.3.5.4.0000.1.21.1.2</t>
  </si>
  <si>
    <t>11.17.00.00.01.00.3.5.6.0000.1.21.1.2</t>
  </si>
  <si>
    <t>11.17.00.00.01.00.3.5.7.0000.1.21.1.2</t>
  </si>
  <si>
    <t>11.17.00.00.01.00.3.7.8.0000.1.21.1.2</t>
  </si>
  <si>
    <t>11.17.00.00.01.00.4.3.3.0000.1.22.1.2</t>
  </si>
  <si>
    <t>11.17.00.00.01.00.4.3.5.0000.1.22.1.2</t>
  </si>
  <si>
    <t>11.17.00.00.01.00.4.3.6.0000.1.22.1.2</t>
  </si>
  <si>
    <t>11.17.00.00.01.00.4.3.7.0000.1.22.1.2</t>
  </si>
  <si>
    <t>11.17.00.00.01.00.4.8.1.0000.1.22.1.2</t>
  </si>
  <si>
    <t>11.17.00.00.01.00.5.1.7.0000.1.21.1.2</t>
  </si>
  <si>
    <t>11.17.00.00.12.00.1.1.1.0000.1.21.1.2</t>
  </si>
  <si>
    <t>11.17.00.00.12.00.1.1.4.0000.1.21.1.2</t>
  </si>
  <si>
    <t>11.17.00.00.12.00.1.1.6.0000.1.21.1.2</t>
  </si>
  <si>
    <t>11.18.00.00.01.00.1.1.1.0000.1.21.1.2</t>
  </si>
  <si>
    <t>11.18.00.00.01.00.1.1.4.0000.1.21.1.2</t>
  </si>
  <si>
    <t>11.18.00.00.01.00.1.1.6.0000.1.21.1.2</t>
  </si>
  <si>
    <t>11.18.00.00.01.00.1.4.1.0000.1.21.1.2</t>
  </si>
  <si>
    <t>11.18.00.00.01.00.1.5.1.0000.1.21.1.2</t>
  </si>
  <si>
    <t>11.18.00.00.01.00.1.5.9.0000.1.21.1.2</t>
  </si>
  <si>
    <t>11.18.00.00.01.00.2.1.1.0000.1.21.1.2</t>
  </si>
  <si>
    <t>11.18.00.00.01.00.2.5.5.0000.1.21.1.2</t>
  </si>
  <si>
    <t>11.18.00.00.01.00.2.6.2.0000.1.21.1.2</t>
  </si>
  <si>
    <t>11.18.00.00.01.00.2.9.2.0000.1.21.1.2</t>
  </si>
  <si>
    <t>11.18.00.00.01.00.2.9.3.0000.1.21.1.2</t>
  </si>
  <si>
    <t>11.18.00.00.01.00.2.9.6.0000.1.21.1.2</t>
  </si>
  <si>
    <t>11.18.00.00.01.00.2.9.9.0000.1.21.1.2</t>
  </si>
  <si>
    <t>11.18.00.00.01.00.3.1.4.0000.1.21.1.2</t>
  </si>
  <si>
    <t>11.18.00.00.01.00.3.3.1.0000.1.21.1.2</t>
  </si>
  <si>
    <t>11.18.00.00.01.00.3.3.3.0000.1.21.1.2</t>
  </si>
  <si>
    <t>11.18.00.00.01.00.3.3.9.0000.1.21.1.2</t>
  </si>
  <si>
    <t>11.18.00.00.01.00.3.5.2.0000.1.21.1.2</t>
  </si>
  <si>
    <t>11.18.00.00.01.00.3.5.3.0000.1.21.1.2</t>
  </si>
  <si>
    <t>11.18.00.00.01.00.3.5.4.0000.1.21.1.2</t>
  </si>
  <si>
    <t>11.18.00.00.01.00.3.5.6.0000.1.21.1.2</t>
  </si>
  <si>
    <t>11.18.00.00.01.00.3.5.7.0000.1.21.1.2</t>
  </si>
  <si>
    <t>11.18.00.00.01.00.3.7.8.0000.1.21.1.2</t>
  </si>
  <si>
    <t>11.18.00.00.01.00.3.9.9.0000.1.21.1.2</t>
  </si>
  <si>
    <t>11.18.00.00.01.00.4.3.3.0000.1.22.1.2</t>
  </si>
  <si>
    <t>11.18.00.00.01.00.4.3.5.0000.1.22.1.2</t>
  </si>
  <si>
    <t>11.18.00.00.01.00.4.3.6.0000.1.22.1.2</t>
  </si>
  <si>
    <t>11.18.00.00.01.00.4.3.7.0000.1.22.1.2</t>
  </si>
  <si>
    <t>11.18.00.00.01.00.4.4.1.0000.1.22.1.2</t>
  </si>
  <si>
    <t>11.18.00.00.01.00.4.8.1.0000.1.22.1.2</t>
  </si>
  <si>
    <t>11.18.00.00.01.00.5.1.7.0000.1.21.1.2</t>
  </si>
  <si>
    <t>11.18.00.00.11.00.1.1.1.0000.1.21.1.2</t>
  </si>
  <si>
    <t>11.18.00.00.11.00.1.1.4.0000.1.21.1.2</t>
  </si>
  <si>
    <t>11.18.00.00.11.00.1.1.6.0000.1.21.1.2</t>
  </si>
  <si>
    <t>11.20.00.00.01.00.1.1.1.0000.1.21.1.2</t>
  </si>
  <si>
    <t>11.20.00.00.01.00.1.1.4.0000.1.21.1.2</t>
  </si>
  <si>
    <t>11.20.00.00.01.00.1.1.6.0000.1.21.1.2</t>
  </si>
  <si>
    <t>11.20.00.00.01.00.1.4.1.0000.1.21.1.2</t>
  </si>
  <si>
    <t>11.20.00.00.01.00.1.5.1.0000.1.21.1.2</t>
  </si>
  <si>
    <t>11.20.00.00.01.00.1.5.9.0000.1.21.1.2</t>
  </si>
  <si>
    <t>11.20.00.00.01.00.2.1.1.0000.1.21.1.2</t>
  </si>
  <si>
    <t>11.20.00.00.01.00.2.2.2.0000.1.21.1.2</t>
  </si>
  <si>
    <t>11.20.00.00.01.00.2.5.2.0000.1.21.1.2</t>
  </si>
  <si>
    <t>11.20.00.00.01.00.2.5.5.0000.1.21.1.2</t>
  </si>
  <si>
    <t>11.20.00.00.01.00.2.6.2.0000.1.21.1.2</t>
  </si>
  <si>
    <t>11.20.00.00.01.00.2.9.1.0000.1.21.1.2</t>
  </si>
  <si>
    <t>11.20.00.00.01.00.2.9.2.0000.1.21.1.2</t>
  </si>
  <si>
    <t>11.20.00.00.01.00.2.9.3.0000.1.21.1.2</t>
  </si>
  <si>
    <t>11.20.00.00.01.00.2.9.5.0000.1.21.1.2</t>
  </si>
  <si>
    <t>11.20.00.00.01.00.2.9.6.0000.1.21.1.2</t>
  </si>
  <si>
    <t>11.20.00.00.01.00.2.9.7.0000.1.21.1.2</t>
  </si>
  <si>
    <t>11.20.00.00.01.00.2.9.9.0000.1.21.1.2</t>
  </si>
  <si>
    <t>11.20.00.00.01.00.3.1.1.0000.1.21.1.2</t>
  </si>
  <si>
    <t>11.20.00.00.01.00.3.1.2.0000.1.21.1.2</t>
  </si>
  <si>
    <t>11.20.00.00.01.00.3.1.3.0000.1.21.1.2</t>
  </si>
  <si>
    <t>11.20.00.00.01.00.3.1.4.0000.1.21.1.2</t>
  </si>
  <si>
    <t>11.20.00.00.01.00.3.2.1.0000.1.21.1.2</t>
  </si>
  <si>
    <t>11.20.00.00.01.00.3.2.3.0000.1.21.1.2</t>
  </si>
  <si>
    <t>11.20.00.00.01.00.3.2.4.0000.1.21.1.2</t>
  </si>
  <si>
    <t>11.20.00.00.01.00.3.2.9.0000.1.21.1.2</t>
  </si>
  <si>
    <t>11.20.00.00.01.00.3.3.1.0000.1.21.1.2</t>
  </si>
  <si>
    <t>11.20.00.00.01.00.3.3.2.0000.1.21.1.2</t>
  </si>
  <si>
    <t>11.20.00.00.01.00.3.3.3.0000.1.21.1.2</t>
  </si>
  <si>
    <t>11.20.00.00.01.00.3.3.5.0000.1.21.1.2</t>
  </si>
  <si>
    <t>11.20.00.00.01.00.3.3.9.0000.1.21.1.2</t>
  </si>
  <si>
    <t>11.20.00.00.01.00.3.4.5.0000.1.21.1.2</t>
  </si>
  <si>
    <t>11.20.00.00.01.00.3.4.9.0000.1.21.1.2</t>
  </si>
  <si>
    <t>11.20.00.00.01.00.3.5.1.0000.1.21.1.2</t>
  </si>
  <si>
    <t>11.20.00.00.01.00.3.5.2.0000.1.21.1.2</t>
  </si>
  <si>
    <t>11.20.00.00.01.00.3.5.3.0000.1.21.1.2</t>
  </si>
  <si>
    <t>11.20.00.00.01.00.3.5.4.0000.1.21.1.2</t>
  </si>
  <si>
    <t>11.20.00.00.01.00.3.5.6.0000.1.21.1.2</t>
  </si>
  <si>
    <t>11.20.00.00.01.00.3.5.7.0000.1.21.1.2</t>
  </si>
  <si>
    <t>11.20.00.00.01.00.3.5.8.0000.1.21.1.2</t>
  </si>
  <si>
    <t>11.20.00.00.01.00.3.6.1.0000.1.21.1.2</t>
  </si>
  <si>
    <t>11.20.00.00.01.00.3.7.1.0000.1.21.1.2</t>
  </si>
  <si>
    <t>11.20.00.00.01.00.3.7.2.0000.1.21.1.2</t>
  </si>
  <si>
    <t>11.20.00.00.01.00.3.7.8.0000.1.21.1.2</t>
  </si>
  <si>
    <t>11.20.00.00.01.00.3.9.1.0000.1.21.1.2</t>
  </si>
  <si>
    <t>11.20.00.00.01.00.3.9.2.0000.1.21.1.2</t>
  </si>
  <si>
    <t>11.20.00.00.01.00.3.9.5.0000.1.21.1.2</t>
  </si>
  <si>
    <t>11.20.00.00.01.00.3.9.9.0000.1.21.1.2</t>
  </si>
  <si>
    <t>11.20.00.00.01.00.4.3.2.0000.1.22.1.2</t>
  </si>
  <si>
    <t>11.20.00.00.01.00.4.3.3.0000.1.22.1.2</t>
  </si>
  <si>
    <t>11.20.00.00.01.00.4.3.4.0000.1.22.1.2</t>
  </si>
  <si>
    <t>11.20.00.00.01.00.4.3.5.0000.1.22.1.2</t>
  </si>
  <si>
    <t>11.20.00.00.01.00.4.3.6.0000.1.22.1.2</t>
  </si>
  <si>
    <t>11.20.00.00.01.00.4.3.7.0000.1.22.1.2</t>
  </si>
  <si>
    <t>11.20.00.00.01.00.4.3.9.0000.1.22.1.2</t>
  </si>
  <si>
    <t>11.20.00.00.01.00.4.4.1.0000.1.22.1.2</t>
  </si>
  <si>
    <t>11.20.00.00.01.00.4.5.1.0000.1.22.1.2</t>
  </si>
  <si>
    <t>11.20.00.00.01.00.4.8.1.0000.1.22.1.2</t>
  </si>
  <si>
    <t>11.20.00.00.01.00.5.1.3.0000.1.21.1.2</t>
  </si>
  <si>
    <t>11.20.00.00.10.00.1.1.1.0000.1.21.1.2</t>
  </si>
  <si>
    <t>11.20.00.00.10.00.1.1.4.0000.1.21.1.2</t>
  </si>
  <si>
    <t>11.20.00.00.10.00.1.1.6.0000.1.21.1.2</t>
  </si>
  <si>
    <t>11.20.00.00.10.00.1.4.1.0000.1.21.1.2</t>
  </si>
  <si>
    <t>11.20.00.00.10.00.1.5.1.0000.1.21.1.2</t>
  </si>
  <si>
    <t>11.20.00.00.10.00.2.1.1.0000.1.21.1.2</t>
  </si>
  <si>
    <t>11.20.00.00.10.00.2.5.5.0000.1.21.1.2</t>
  </si>
  <si>
    <t>11.20.00.00.10.00.2.6.2.0000.1.21.1.2</t>
  </si>
  <si>
    <t>11.20.00.00.10.00.2.9.2.0000.1.21.1.2</t>
  </si>
  <si>
    <t>11.20.00.00.10.00.2.9.3.0000.1.21.1.2</t>
  </si>
  <si>
    <t>11.20.00.00.10.00.2.9.6.0000.1.21.1.2</t>
  </si>
  <si>
    <t>11.20.00.00.10.00.2.9.9.0000.1.21.1.2</t>
  </si>
  <si>
    <t>11.20.00.00.10.00.3.1.4.0000.1.21.1.2</t>
  </si>
  <si>
    <t>11.20.00.00.10.00.3.3.1.0000.1.21.1.2</t>
  </si>
  <si>
    <t>11.20.00.00.10.00.3.3.3.0000.1.21.1.2</t>
  </si>
  <si>
    <t>11.20.00.00.10.00.3.3.9.0000.1.21.1.2</t>
  </si>
  <si>
    <t>11.20.00.00.10.00.3.4.5.0000.1.21.1.2</t>
  </si>
  <si>
    <t>11.20.00.00.10.00.3.4.9.0000.1.21.1.2</t>
  </si>
  <si>
    <t>11.20.00.00.10.00.3.5.2.0000.1.21.1.2</t>
  </si>
  <si>
    <t>11.20.00.00.10.00.3.5.3.0000.1.21.1.2</t>
  </si>
  <si>
    <t>11.20.00.00.10.00.3.5.4.0000.1.21.1.2</t>
  </si>
  <si>
    <t>11.20.00.00.10.00.3.5.6.0000.1.21.1.2</t>
  </si>
  <si>
    <t>11.20.00.00.10.00.3.5.7.0000.1.21.1.2</t>
  </si>
  <si>
    <t>11.20.00.00.10.00.3.6.1.0000.1.21.1.2</t>
  </si>
  <si>
    <t>11.20.00.00.10.00.3.7.1.0000.1.21.1.2</t>
  </si>
  <si>
    <t>11.20.00.00.10.00.3.7.2.0000.1.21.1.2</t>
  </si>
  <si>
    <t>11.20.00.00.10.00.3.7.8.0000.1.21.1.2</t>
  </si>
  <si>
    <t>11.20.00.00.10.00.3.9.2.0000.1.21.1.2</t>
  </si>
  <si>
    <t>11.20.00.00.10.00.4.3.3.0000.1.22.1.2</t>
  </si>
  <si>
    <t>11.20.00.00.10.00.4.3.5.0000.1.22.1.2</t>
  </si>
  <si>
    <t>11.20.00.00.10.00.4.3.6.0000.1.22.1.2</t>
  </si>
  <si>
    <t>11.20.00.00.10.00.4.3.7.0000.1.22.1.2</t>
  </si>
  <si>
    <t>11.20.00.00.10.00.4.8.1.0000.1.22.1.2</t>
  </si>
  <si>
    <t>11.21.00.00.01.00.1.1.1.0000.1.21.1.2</t>
  </si>
  <si>
    <t>11.21.00.00.01.00.1.1.4.0000.1.21.1.2</t>
  </si>
  <si>
    <t>11.21.00.00.01.00.1.1.6.0000.1.21.1.2</t>
  </si>
  <si>
    <t>11.21.00.00.01.00.1.4.1.0000.1.21.1.2</t>
  </si>
  <si>
    <t>11.21.00.00.01.00.1.5.1.0000.1.21.1.2</t>
  </si>
  <si>
    <t>11.21.00.00.01.00.2.1.1.0000.1.21.1.2</t>
  </si>
  <si>
    <t>11.21.00.00.01.00.2.5.5.0000.1.21.1.2</t>
  </si>
  <si>
    <t>11.21.00.00.01.00.2.6.2.0000.1.21.1.2</t>
  </si>
  <si>
    <t>11.21.00.00.01.00.2.9.2.0000.1.21.1.2</t>
  </si>
  <si>
    <t>11.21.00.00.01.00.2.9.3.0000.1.21.1.2</t>
  </si>
  <si>
    <t>11.21.00.00.01.00.2.9.6.0000.1.21.1.2</t>
  </si>
  <si>
    <t>11.21.00.00.01.00.2.9.9.0000.1.21.1.2</t>
  </si>
  <si>
    <t>11.21.00.00.01.00.3.1.4.0000.1.21.1.2</t>
  </si>
  <si>
    <t>11.21.00.00.01.00.3.3.1.0000.1.21.1.2</t>
  </si>
  <si>
    <t>11.21.00.00.01.00.3.3.3.0000.1.21.1.2</t>
  </si>
  <si>
    <t>11.21.00.00.01.00.3.3.5.0000.1.21.1.2</t>
  </si>
  <si>
    <t>11.21.00.00.01.00.3.3.9.0000.1.21.1.2</t>
  </si>
  <si>
    <t>11.21.00.00.01.00.3.4.5.0000.1.21.1.2</t>
  </si>
  <si>
    <t>11.21.00.00.01.00.3.4.9.0000.1.21.1.2</t>
  </si>
  <si>
    <t>11.21.00.00.01.00.3.5.2.0000.1.21.1.2</t>
  </si>
  <si>
    <t>11.21.00.00.01.00.3.5.3.0000.1.21.1.2</t>
  </si>
  <si>
    <t>11.21.00.00.01.00.3.5.4.0000.1.21.1.2</t>
  </si>
  <si>
    <t>11.21.00.00.01.00.3.5.6.0000.1.21.1.2</t>
  </si>
  <si>
    <t>11.21.00.00.01.00.3.5.7.0000.1.21.1.2</t>
  </si>
  <si>
    <t>11.21.00.00.01.00.3.7.8.0000.1.21.1.2</t>
  </si>
  <si>
    <t>11.21.00.00.01.00.3.9.6.0000.1.21.1.2</t>
  </si>
  <si>
    <t>11.21.00.00.01.00.3.9.9.0000.1.21.1.2</t>
  </si>
  <si>
    <t>11.21.00.00.01.00.4.3.2.0000.1.22.1.2</t>
  </si>
  <si>
    <t>11.21.00.00.01.00.4.3.3.0000.1.22.1.2</t>
  </si>
  <si>
    <t>11.21.00.00.01.00.4.3.4.0000.1.22.1.2</t>
  </si>
  <si>
    <t>11.21.00.00.01.00.4.3.5.0000.1.22.1.2</t>
  </si>
  <si>
    <t>11.21.00.00.01.00.4.3.6.0000.1.22.1.2</t>
  </si>
  <si>
    <t>11.21.00.00.01.00.4.3.7.0000.1.22.1.2</t>
  </si>
  <si>
    <t>11.21.00.00.01.00.4.8.1.0000.1.22.1.2</t>
  </si>
  <si>
    <t>11.21.00.01.00.01.4.2.1.0000.1.22.1.2</t>
  </si>
  <si>
    <t>11.22.00.00.01.00.1.1.1.0000.1.21.1.2</t>
  </si>
  <si>
    <t>11.22.00.00.01.00.1.1.4.0000.1.21.1.2</t>
  </si>
  <si>
    <t>11.22.00.00.01.00.1.1.6.0000.1.21.1.2</t>
  </si>
  <si>
    <t>11.22.00.00.01.00.1.4.1.0000.1.21.1.2</t>
  </si>
  <si>
    <t>11.22.00.00.01.00.1.5.1.0000.1.21.1.2</t>
  </si>
  <si>
    <t>11.22.00.00.01.00.2.1.1.0000.1.21.1.2</t>
  </si>
  <si>
    <t>11.22.00.00.01.00.2.5.5.0000.1.21.1.2</t>
  </si>
  <si>
    <t>11.22.00.00.01.00.2.6.2.0000.1.21.1.2</t>
  </si>
  <si>
    <t>11.22.00.00.01.00.2.9.2.0000.1.21.1.2</t>
  </si>
  <si>
    <t>11.22.00.00.01.00.2.9.3.0000.1.21.1.2</t>
  </si>
  <si>
    <t>11.22.00.00.01.00.2.9.6.0000.1.21.1.2</t>
  </si>
  <si>
    <t>11.22.00.00.01.00.2.9.9.0000.1.21.1.2</t>
  </si>
  <si>
    <t>11.22.00.00.01.00.3.1.4.0000.1.21.1.2</t>
  </si>
  <si>
    <t>11.22.00.00.01.00.3.2.1.0000.1.21.1.2</t>
  </si>
  <si>
    <t>11.22.00.00.01.00.3.3.1.0000.1.21.1.2</t>
  </si>
  <si>
    <t>11.22.00.00.01.00.3.3.3.0000.1.21.1.2</t>
  </si>
  <si>
    <t>11.22.00.00.01.00.3.3.9.0000.1.21.1.2</t>
  </si>
  <si>
    <t>11.22.00.00.01.00.3.5.1.0000.1.21.1.2</t>
  </si>
  <si>
    <t>11.22.00.00.01.00.3.5.2.0000.1.21.1.2</t>
  </si>
  <si>
    <t>11.22.00.00.01.00.3.5.3.0000.1.21.1.2</t>
  </si>
  <si>
    <t>11.22.00.00.01.00.3.5.4.0000.1.21.1.2</t>
  </si>
  <si>
    <t>11.22.00.00.01.00.3.5.6.0000.1.21.1.2</t>
  </si>
  <si>
    <t>11.22.00.00.01.00.3.5.7.0000.1.21.1.2</t>
  </si>
  <si>
    <t>11.22.00.00.01.00.3.7.8.0000.1.21.1.2</t>
  </si>
  <si>
    <t>11.22.00.00.01.00.4.3.3.0000.1.22.1.2</t>
  </si>
  <si>
    <t>11.22.00.00.01.00.4.3.5.0000.1.22.1.2</t>
  </si>
  <si>
    <t>11.22.00.00.01.00.4.3.6.0000.1.22.1.2</t>
  </si>
  <si>
    <t>11.22.00.00.01.00.4.3.7.0000.1.22.1.2</t>
  </si>
  <si>
    <t>11.22.00.00.01.00.4.8.1.0000.1.22.1.2</t>
  </si>
  <si>
    <t>11.22.00.00.01.00.5.1.7.0000.1.21.1.2</t>
  </si>
  <si>
    <t>11.23.00.00.10.00.1.1.1.0000.1.21.1.2</t>
  </si>
  <si>
    <t>11.23.00.00.10.00.3.9.9.0000.1.21.1.2</t>
  </si>
  <si>
    <t>11.23.00.00.10.00.4.3.7.0000.1.22.1.2</t>
  </si>
  <si>
    <t>JURISDICCIÓN 7 - CONSEJO DE LA MAGISTRATURA DE LA CABA - Fuente de Financiamiento 11</t>
  </si>
  <si>
    <t>PROGRAMA 16 - ACTIVIDADES ESPECÍFICAS DEL CONSEJO DE LA MAGISTRATURA</t>
  </si>
  <si>
    <t>Cuenta</t>
  </si>
  <si>
    <t>Concepto</t>
  </si>
  <si>
    <t>Codigo presupuestario</t>
  </si>
  <si>
    <t>OBRAS SE CARGAN MANUEL EN X PARTIDAS</t>
  </si>
  <si>
    <t>4.2.1 B</t>
  </si>
  <si>
    <t>Obra en edificio Beruti 3345 (N° 51)</t>
  </si>
  <si>
    <t>4.2.1 Bz</t>
  </si>
  <si>
    <t>Obra edificio Beazley 3870 (obra Nº 52)</t>
  </si>
  <si>
    <t>1.1.1</t>
  </si>
  <si>
    <t>Retribucion del Cargo PP</t>
  </si>
  <si>
    <t>4.2.1 JR</t>
  </si>
  <si>
    <t>Obra en edificio Julio A Roca 516 (obra Nº 57)</t>
  </si>
  <si>
    <t>1.1.4</t>
  </si>
  <si>
    <t>SAC PP</t>
  </si>
  <si>
    <t>4.2.1 T</t>
  </si>
  <si>
    <t>Obra en edificio Tacuari 138 (obra Nº 56)</t>
  </si>
  <si>
    <t>1.1.6</t>
  </si>
  <si>
    <t>Contribuciones Patronales PP</t>
  </si>
  <si>
    <t>4.2.1 Bo</t>
  </si>
  <si>
    <t xml:space="preserve">Obra en edificio Bolivar 177 (Nº 58) </t>
  </si>
  <si>
    <t>1.1.7</t>
  </si>
  <si>
    <t>Complementos PP</t>
  </si>
  <si>
    <t>4.2.1 S</t>
  </si>
  <si>
    <t>Obra en edificio Suipacha  150 (obra Nº 64)</t>
  </si>
  <si>
    <t>1.2.1</t>
  </si>
  <si>
    <t>Retribucion del Cargo PT</t>
  </si>
  <si>
    <t>4.2.1 PM</t>
  </si>
  <si>
    <t>Obra en edificio Pedro de Mendoza (obra Nº 65)</t>
  </si>
  <si>
    <t>1.2.4</t>
  </si>
  <si>
    <t>SAC PT</t>
  </si>
  <si>
    <t>4.2.1 Y</t>
  </si>
  <si>
    <t>Obra en edificio Yerbal (obra Nº 74)</t>
  </si>
  <si>
    <t>1.2.6</t>
  </si>
  <si>
    <t>Contribuciones Patronales PT</t>
  </si>
  <si>
    <t>1.2.7</t>
  </si>
  <si>
    <t xml:space="preserve">Complementos PT </t>
  </si>
  <si>
    <t>1.4.1</t>
  </si>
  <si>
    <t>Asignaciones Familiares</t>
  </si>
  <si>
    <t>1.5.1</t>
  </si>
  <si>
    <t>Seguros de riesgo de trabajo</t>
  </si>
  <si>
    <t>1.5.9</t>
  </si>
  <si>
    <t>Asistencia Social sin Discriminar</t>
  </si>
  <si>
    <t>2.1.1</t>
  </si>
  <si>
    <t>Alimentos para personas</t>
  </si>
  <si>
    <t>2.2.2</t>
  </si>
  <si>
    <t>Prendas de vestir</t>
  </si>
  <si>
    <t>2.3.1</t>
  </si>
  <si>
    <t>Papel y Carton de Oficina</t>
  </si>
  <si>
    <t>2.3.3</t>
  </si>
  <si>
    <t>Productos de artes graficas</t>
  </si>
  <si>
    <t>2.3.5</t>
  </si>
  <si>
    <t>Libros, revistas y periodicos</t>
  </si>
  <si>
    <t>2.5.2</t>
  </si>
  <si>
    <t>Productos farmaceuticos y medicinales</t>
  </si>
  <si>
    <t>2.5.5</t>
  </si>
  <si>
    <t>Tintas, pinturas y colorantes</t>
  </si>
  <si>
    <t>2.5.8</t>
  </si>
  <si>
    <t>Productos de material plástico</t>
  </si>
  <si>
    <t>2.5.6</t>
  </si>
  <si>
    <t>Combustibles y Lubricantes</t>
  </si>
  <si>
    <t>2.9.1</t>
  </si>
  <si>
    <t>Elementos de limpieza</t>
  </si>
  <si>
    <t>2.9.2</t>
  </si>
  <si>
    <t>Utiles de escritorio, oficina y enseñanza</t>
  </si>
  <si>
    <t>2.9.3</t>
  </si>
  <si>
    <t>Utiles y materiales electricos</t>
  </si>
  <si>
    <t>2.9.4</t>
  </si>
  <si>
    <t>Utensilios de cocina y comedor</t>
  </si>
  <si>
    <t>2.9.5</t>
  </si>
  <si>
    <t>Útiles menores médicos, quirúrgicos y de laborator</t>
  </si>
  <si>
    <t>2.9.6</t>
  </si>
  <si>
    <t>Repuestos y accesorios</t>
  </si>
  <si>
    <t>2.9.7</t>
  </si>
  <si>
    <t>Herramientas menores</t>
  </si>
  <si>
    <t>2.9.9</t>
  </si>
  <si>
    <t>Otros N.E.P.</t>
  </si>
  <si>
    <t>3.1.1</t>
  </si>
  <si>
    <t>Energia Electrica</t>
  </si>
  <si>
    <t>3.1.2</t>
  </si>
  <si>
    <t>Agua</t>
  </si>
  <si>
    <t>3.1.3</t>
  </si>
  <si>
    <t>Gas</t>
  </si>
  <si>
    <t>3.1.4</t>
  </si>
  <si>
    <t>Telefonos, telex y telefax</t>
  </si>
  <si>
    <t>3.1.5</t>
  </si>
  <si>
    <t>Correos y telegrafos</t>
  </si>
  <si>
    <t>3.2.1</t>
  </si>
  <si>
    <t>Alquiler de edificios y locales</t>
  </si>
  <si>
    <t>3.2.3</t>
  </si>
  <si>
    <t>Alquiler de equipos de computacion</t>
  </si>
  <si>
    <t>3.2.4</t>
  </si>
  <si>
    <t>Alquiler de fotocopiadoras</t>
  </si>
  <si>
    <t>3.2.9</t>
  </si>
  <si>
    <t>Otros NEP</t>
  </si>
  <si>
    <t>3.3.1</t>
  </si>
  <si>
    <t xml:space="preserve">Mant. y reparacion de edificios y locales </t>
  </si>
  <si>
    <t>3.3.2</t>
  </si>
  <si>
    <t>Mantenimiento y reparacion de vehiculos</t>
  </si>
  <si>
    <t>3.3.3</t>
  </si>
  <si>
    <t>Mant. y reparacion de maquinarias y equipo</t>
  </si>
  <si>
    <t>3.3.5</t>
  </si>
  <si>
    <t xml:space="preserve">Limpieza aseo y fumigacion </t>
  </si>
  <si>
    <t>3.3.9</t>
  </si>
  <si>
    <t>3.4.1</t>
  </si>
  <si>
    <t>Estudios, investigaciones y proyectos de factibili</t>
  </si>
  <si>
    <t>3.4.2</t>
  </si>
  <si>
    <t>Medicos y sanitarios</t>
  </si>
  <si>
    <t>3.4.3</t>
  </si>
  <si>
    <t>Juridicos</t>
  </si>
  <si>
    <t>3.4.4</t>
  </si>
  <si>
    <t>Contabilidad y Auditoria</t>
  </si>
  <si>
    <t>3.4.5</t>
  </si>
  <si>
    <t>De Capacitación</t>
  </si>
  <si>
    <t>3.4.6</t>
  </si>
  <si>
    <t>De informática y sistemas computarizados</t>
  </si>
  <si>
    <t>3.4.7</t>
  </si>
  <si>
    <t>Artisticos, culturales y recreativos</t>
  </si>
  <si>
    <t>3.4.9</t>
  </si>
  <si>
    <t>3.5.1</t>
  </si>
  <si>
    <t>Transporte y almacenamiento</t>
  </si>
  <si>
    <t>3.5.2</t>
  </si>
  <si>
    <t>Servicios Especializados</t>
  </si>
  <si>
    <t>3.5.3</t>
  </si>
  <si>
    <t>Imprenta publicaciones y reproducciones</t>
  </si>
  <si>
    <t>3.5.4</t>
  </si>
  <si>
    <t>Primas y gastos de seguros</t>
  </si>
  <si>
    <t>3.5.6</t>
  </si>
  <si>
    <t>Sistemas informáticos y de registro</t>
  </si>
  <si>
    <t>3.5.7</t>
  </si>
  <si>
    <t>Serv. de acceso a internet  y streaming</t>
  </si>
  <si>
    <t>3.5.8</t>
  </si>
  <si>
    <t xml:space="preserve">Serv. de vigilancia </t>
  </si>
  <si>
    <t>3.5.9</t>
  </si>
  <si>
    <t>3.6.1</t>
  </si>
  <si>
    <t>Publicidad y propaganda</t>
  </si>
  <si>
    <t>3.7.1</t>
  </si>
  <si>
    <t>Pasajes</t>
  </si>
  <si>
    <t>3.7.2</t>
  </si>
  <si>
    <t>Viaticos</t>
  </si>
  <si>
    <t>3.7.8</t>
  </si>
  <si>
    <t>Movilidad</t>
  </si>
  <si>
    <t>3.7.9</t>
  </si>
  <si>
    <t>3.9.1</t>
  </si>
  <si>
    <t>Servicios de ceremonial</t>
  </si>
  <si>
    <t>3.9.2</t>
  </si>
  <si>
    <t>Servicios de comidas, viandas y refrigerios</t>
  </si>
  <si>
    <t>3.9.6</t>
  </si>
  <si>
    <t xml:space="preserve">Serv de consultoria </t>
  </si>
  <si>
    <t>3.9.8</t>
  </si>
  <si>
    <t>Premios y reconocimientos</t>
  </si>
  <si>
    <t>3.9.9</t>
  </si>
  <si>
    <t>4.2.1</t>
  </si>
  <si>
    <t>Construcciones En Bienes De Dominio Privado</t>
  </si>
  <si>
    <t>4.3.2</t>
  </si>
  <si>
    <t>Equipo de transporte, tracción y elevación</t>
  </si>
  <si>
    <t>4.3.3</t>
  </si>
  <si>
    <t>Equipo Sanitario y de Laboratorio</t>
  </si>
  <si>
    <t>4.3.4</t>
  </si>
  <si>
    <t>Equipo de comunicación y señalamiento</t>
  </si>
  <si>
    <t>4.3.5</t>
  </si>
  <si>
    <t>Equipo educación, cultural y recreativo</t>
  </si>
  <si>
    <t>4.3.6</t>
  </si>
  <si>
    <t>Equipo para computacion</t>
  </si>
  <si>
    <t>4.3.7</t>
  </si>
  <si>
    <t>Equipo de oficina y moblaje</t>
  </si>
  <si>
    <t>4.3.8</t>
  </si>
  <si>
    <t>Herramientas y repuestos mayores</t>
  </si>
  <si>
    <t>4.3.9</t>
  </si>
  <si>
    <t>Equipos Varios</t>
  </si>
  <si>
    <t>4.4.1</t>
  </si>
  <si>
    <t>Equipo de seguridad</t>
  </si>
  <si>
    <t>4.5.1</t>
  </si>
  <si>
    <t>Libros, revistas y otros elementos de coleccion</t>
  </si>
  <si>
    <t>4.8.1</t>
  </si>
  <si>
    <t xml:space="preserve">Programas de Computacion </t>
  </si>
  <si>
    <t>5.1.3</t>
  </si>
  <si>
    <t>Becas y otros subsidios</t>
  </si>
  <si>
    <t>5.1.4</t>
  </si>
  <si>
    <t>Ayudas sociales a personas</t>
  </si>
  <si>
    <t>5.1.6</t>
  </si>
  <si>
    <t>Transferencias para act cientificas y academicas</t>
  </si>
  <si>
    <t>PRESUPUESTO 2024</t>
  </si>
  <si>
    <t>Obras 2024 - CV</t>
  </si>
  <si>
    <t>1.4.2</t>
  </si>
  <si>
    <t>Obra edificio Tacuari 138 (obra N° 1)</t>
  </si>
  <si>
    <t>prog 16</t>
  </si>
  <si>
    <t>4.2.1 L</t>
  </si>
  <si>
    <t>Obra edificio Libertad 1042 (obra N° 3)</t>
  </si>
  <si>
    <t>Obra edificio Yerbal (obra N° 1)</t>
  </si>
  <si>
    <t>prog 21</t>
  </si>
  <si>
    <t>2.6.2</t>
  </si>
  <si>
    <t>Productos de Vidrio</t>
  </si>
  <si>
    <t>3.8.6</t>
  </si>
  <si>
    <t>Juicios, mediaciones y otros gastos judiciales</t>
  </si>
  <si>
    <t>3.9.5</t>
  </si>
  <si>
    <t>Convenios de asistencia técnica</t>
  </si>
  <si>
    <t>5.1.2</t>
  </si>
  <si>
    <t>Subsidios, Transferencias y Apoyos</t>
  </si>
  <si>
    <t>5.1.7</t>
  </si>
  <si>
    <t>Transferencias a otras instituciones sin fines de lucro</t>
  </si>
  <si>
    <t>PROGRAMA 17 - JUSTICIA CONTENCIOSO, ADMINISTRATIVO Y TRIBUTARIA Y REALACIONES DE CONSUMO</t>
  </si>
  <si>
    <t>PROGRAMA 18 - JUSTICIA PENAL CONTRAVENCIONAL Y DE FALTAS Y PENAL JUVENIL</t>
  </si>
  <si>
    <t>PROGRAMA 20 - ACTIVIDADES COMUNES Y OPERATIVAS DEL PODER  JUDICIAL</t>
  </si>
  <si>
    <t>PROGRAMA 21 - CENTRO JUSTICIA DE LA MUJER</t>
  </si>
  <si>
    <t>PROGRAMA 22 - JUSTICIA ELECTORAL</t>
  </si>
  <si>
    <t>PROGRAMA 23 - JUSTICIA LABORAL</t>
  </si>
  <si>
    <t>Total Presupuesto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</si>
</sst>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#,##0.00_ ;[Red]\-#,##0.00\ "/>
  </numFmts>
  <fonts count="2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u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3"/>
      <name val="Calibri"/>
      <family val="2"/>
      <scheme val="minor"/>
    </font>
    <font>
      <b/>
      <u/>
      <sz val="12"/>
      <color theme="1"/>
      <name val="Bookman Old Style"/>
      <family val="1"/>
    </font>
    <font>
      <b/>
      <sz val="12"/>
      <name val="Calibri"/>
      <family val="2"/>
      <scheme val="minor"/>
    </font>
    <font>
      <b/>
      <u/>
      <sz val="12"/>
      <name val="Bookman Old Style"/>
      <family val="1"/>
    </font>
    <font>
      <sz val="12"/>
      <color theme="1"/>
      <name val="Bookman Old Style"/>
      <family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7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1" applyNumberFormat="1" applyFont="1" applyBorder="1" applyAlignment="1">
      <alignment horizontal="right"/>
    </xf>
    <xf numFmtId="164" fontId="0" fillId="0" borderId="0" xfId="1" applyNumberFormat="1" applyFont="1"/>
    <xf numFmtId="0" fontId="4" fillId="0" borderId="0" xfId="2"/>
    <xf numFmtId="0" fontId="4" fillId="0" borderId="0" xfId="2" applyAlignment="1">
      <alignment horizontal="center"/>
    </xf>
    <xf numFmtId="164" fontId="4" fillId="0" borderId="0" xfId="1" applyNumberFormat="1" applyFont="1" applyFill="1" applyBorder="1"/>
    <xf numFmtId="165" fontId="5" fillId="0" borderId="0" xfId="3" applyNumberFormat="1" applyFont="1" applyAlignment="1">
      <alignment horizontal="left" vertical="center" indent="1"/>
    </xf>
    <xf numFmtId="165" fontId="6" fillId="0" borderId="0" xfId="3" applyNumberFormat="1" applyFont="1" applyAlignment="1">
      <alignment horizontal="left" vertical="center" indent="1"/>
    </xf>
    <xf numFmtId="165" fontId="7" fillId="0" borderId="0" xfId="3" applyNumberFormat="1" applyFont="1" applyAlignment="1">
      <alignment horizontal="left" vertical="center" indent="1"/>
    </xf>
    <xf numFmtId="0" fontId="8" fillId="0" borderId="0" xfId="0" applyFont="1" applyAlignment="1">
      <alignment horizontal="center" wrapText="1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4" fontId="8" fillId="0" borderId="0" xfId="1" applyNumberFormat="1" applyFont="1" applyFill="1" applyBorder="1" applyAlignment="1">
      <alignment horizontal="center" wrapText="1"/>
    </xf>
    <xf numFmtId="0" fontId="11" fillId="0" borderId="0" xfId="0" applyFont="1"/>
    <xf numFmtId="0" fontId="12" fillId="2" borderId="2" xfId="2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0" fontId="1" fillId="0" borderId="0" xfId="3"/>
    <xf numFmtId="0" fontId="0" fillId="0" borderId="2" xfId="0" applyBorder="1" applyAlignment="1">
      <alignment horizontal="center"/>
    </xf>
    <xf numFmtId="0" fontId="0" fillId="0" borderId="2" xfId="0" applyBorder="1"/>
    <xf numFmtId="0" fontId="14" fillId="0" borderId="0" xfId="4" applyFont="1"/>
    <xf numFmtId="0" fontId="1" fillId="0" borderId="0" xfId="4"/>
    <xf numFmtId="0" fontId="3" fillId="3" borderId="0" xfId="4" applyFont="1" applyFill="1"/>
    <xf numFmtId="0" fontId="15" fillId="3" borderId="0" xfId="4" applyFont="1" applyFill="1"/>
    <xf numFmtId="0" fontId="16" fillId="0" borderId="0" xfId="4" applyFont="1" applyFill="1"/>
    <xf numFmtId="0" fontId="1" fillId="0" borderId="0" xfId="4" applyFont="1" applyFill="1"/>
    <xf numFmtId="0" fontId="0" fillId="0" borderId="0" xfId="4" applyFont="1"/>
    <xf numFmtId="0" fontId="1" fillId="0" borderId="0" xfId="4" applyFont="1" applyFill="1" applyAlignment="1">
      <alignment horizontal="center"/>
    </xf>
    <xf numFmtId="14" fontId="18" fillId="0" borderId="0" xfId="5" applyNumberFormat="1" applyFont="1" applyFill="1" applyBorder="1"/>
    <xf numFmtId="43" fontId="2" fillId="0" borderId="0" xfId="1"/>
    <xf numFmtId="0" fontId="1" fillId="0" borderId="0" xfId="4" applyAlignment="1">
      <alignment horizontal="right"/>
    </xf>
    <xf numFmtId="0" fontId="1" fillId="0" borderId="0" xfId="4" applyFont="1"/>
    <xf numFmtId="0" fontId="4" fillId="0" borderId="0" xfId="0" applyFont="1" applyBorder="1" applyAlignment="1">
      <alignment horizontal="left"/>
    </xf>
    <xf numFmtId="164" fontId="12" fillId="0" borderId="3" xfId="1" applyNumberFormat="1" applyFont="1" applyBorder="1" applyAlignment="1">
      <alignment horizontal="right"/>
    </xf>
    <xf numFmtId="0" fontId="4" fillId="0" borderId="0" xfId="2" applyBorder="1"/>
    <xf numFmtId="164" fontId="4" fillId="0" borderId="0" xfId="1" applyNumberFormat="1" applyFont="1" applyFill="1" applyBorder="1" applyAlignment="1">
      <alignment horizontal="left"/>
    </xf>
    <xf numFmtId="164" fontId="12" fillId="0" borderId="2" xfId="1" applyNumberFormat="1" applyFont="1" applyBorder="1" applyAlignment="1">
      <alignment horizontal="right"/>
    </xf>
    <xf numFmtId="165" fontId="9" fillId="4" borderId="4" xfId="0" applyNumberFormat="1" applyFont="1" applyFill="1" applyBorder="1" applyAlignment="1">
      <alignment horizontal="center" vertical="center"/>
    </xf>
    <xf numFmtId="164" fontId="19" fillId="4" borderId="5" xfId="1" applyNumberFormat="1" applyFont="1" applyFill="1" applyBorder="1" applyAlignment="1">
      <alignment horizontal="right"/>
    </xf>
  </cellXfs>
  <cellStyles count="6">
    <cellStyle name="Millares" xfId="1" builtinId="3"/>
    <cellStyle name="Normal" xfId="0" builtinId="0"/>
    <cellStyle name="Normal 2" xfId="2" xr:uid="{89D0E2CC-4237-413B-BCCD-214C3F08DFB4}"/>
    <cellStyle name="Normal 3 2" xfId="5" xr:uid="{1F764F11-0381-4CB6-B796-6993CB8F1426}"/>
    <cellStyle name="Normal 6" xfId="3" xr:uid="{CDDFD776-29AE-4A24-87EA-A557C328B97D}"/>
    <cellStyle name="Normal 6 2" xfId="4" xr:uid="{9ACDCD79-07AC-466A-A235-1A5ABF7D7889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38101</xdr:rowOff>
    </xdr:from>
    <xdr:to>
      <xdr:col>5</xdr:col>
      <xdr:colOff>0</xdr:colOff>
      <xdr:row>3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7FEB93D-A155-4E34-8C40-EA2B1291B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0" y="38101"/>
          <a:ext cx="0" cy="628649"/>
        </a:xfrm>
        <a:prstGeom prst="rect">
          <a:avLst/>
        </a:prstGeom>
      </xdr:spPr>
    </xdr:pic>
    <xdr:clientData/>
  </xdr:twoCellAnchor>
  <xdr:twoCellAnchor editAs="oneCell">
    <xdr:from>
      <xdr:col>1</xdr:col>
      <xdr:colOff>47624</xdr:colOff>
      <xdr:row>0</xdr:row>
      <xdr:rowOff>0</xdr:rowOff>
    </xdr:from>
    <xdr:to>
      <xdr:col>2</xdr:col>
      <xdr:colOff>2752724</xdr:colOff>
      <xdr:row>3</xdr:row>
      <xdr:rowOff>123825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D9662F7-49E6-439C-91C3-56C79E322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4" y="0"/>
          <a:ext cx="380047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4"/>
  <sheetViews>
    <sheetView tabSelected="1" workbookViewId="0">
      <selection activeCell="J123" sqref="J123"/>
    </sheetView>
  </sheetViews>
  <sheetFormatPr baseColWidth="10" defaultColWidth="9.140625" defaultRowHeight="15" x14ac:dyDescent="0.25"/>
  <cols>
    <col min="1" max="1" width="8" style="2" customWidth="1"/>
    <col min="2" max="2" width="16.42578125" style="4" customWidth="1"/>
    <col min="3" max="3" width="46.7109375" bestFit="1" customWidth="1"/>
    <col min="4" max="4" width="38.85546875" customWidth="1"/>
    <col min="5" max="5" width="20.28515625" bestFit="1" customWidth="1"/>
  </cols>
  <sheetData>
    <row r="1" spans="1:5" s="5" customFormat="1" x14ac:dyDescent="0.25">
      <c r="B1" s="6"/>
      <c r="E1" s="7"/>
    </row>
    <row r="2" spans="1:5" s="5" customFormat="1" x14ac:dyDescent="0.25">
      <c r="B2" s="6"/>
      <c r="E2" s="7"/>
    </row>
    <row r="3" spans="1:5" s="5" customFormat="1" ht="21" customHeight="1" x14ac:dyDescent="0.25">
      <c r="B3" s="6"/>
      <c r="E3" s="7"/>
    </row>
    <row r="4" spans="1:5" s="5" customFormat="1" x14ac:dyDescent="0.25">
      <c r="B4" s="6"/>
      <c r="E4" s="7"/>
    </row>
    <row r="5" spans="1:5" s="5" customFormat="1" ht="18.75" x14ac:dyDescent="0.25">
      <c r="B5" s="8" t="s">
        <v>526</v>
      </c>
      <c r="E5" s="7"/>
    </row>
    <row r="6" spans="1:5" s="5" customFormat="1" ht="15.75" x14ac:dyDescent="0.25">
      <c r="B6" s="9"/>
      <c r="E6" s="7"/>
    </row>
    <row r="7" spans="1:5" s="5" customFormat="1" ht="17.25" x14ac:dyDescent="0.25">
      <c r="B7" s="10" t="s">
        <v>343</v>
      </c>
      <c r="E7" s="7"/>
    </row>
    <row r="8" spans="1:5" s="5" customFormat="1" x14ac:dyDescent="0.25">
      <c r="B8" s="6"/>
      <c r="E8" s="7"/>
    </row>
    <row r="9" spans="1:5" s="15" customFormat="1" ht="20.100000000000001" customHeight="1" x14ac:dyDescent="0.25">
      <c r="A9" s="11"/>
      <c r="B9" s="12" t="s">
        <v>344</v>
      </c>
      <c r="C9" s="11"/>
      <c r="D9" s="13"/>
      <c r="E9" s="14"/>
    </row>
    <row r="10" spans="1:5" x14ac:dyDescent="0.25">
      <c r="A10"/>
      <c r="B10" s="16" t="s">
        <v>345</v>
      </c>
      <c r="C10" s="17" t="s">
        <v>346</v>
      </c>
      <c r="D10" s="16" t="s">
        <v>345</v>
      </c>
      <c r="E10" s="18" t="s">
        <v>0</v>
      </c>
    </row>
    <row r="11" spans="1:5" x14ac:dyDescent="0.25">
      <c r="A11"/>
      <c r="B11" s="20" t="str">
        <f>MID(D11,19,5)</f>
        <v>1.1.1</v>
      </c>
      <c r="C11" s="21" t="str">
        <f>VLOOKUP(B11,'Base '!$A$3:$B$92,2,0)</f>
        <v>Retribucion del Cargo PP</v>
      </c>
      <c r="D11" s="1" t="s">
        <v>1</v>
      </c>
      <c r="E11" s="3">
        <v>11472036306</v>
      </c>
    </row>
    <row r="12" spans="1:5" x14ac:dyDescent="0.25">
      <c r="A12"/>
      <c r="B12" s="20" t="str">
        <f t="shared" ref="B12:B75" si="0">MID(D12,19,5)</f>
        <v>1.1.4</v>
      </c>
      <c r="C12" s="21" t="str">
        <f>VLOOKUP(B12,'Base '!$A$3:$B$92,2,0)</f>
        <v>SAC PP</v>
      </c>
      <c r="D12" s="1" t="s">
        <v>2</v>
      </c>
      <c r="E12" s="3">
        <v>956003026</v>
      </c>
    </row>
    <row r="13" spans="1:5" x14ac:dyDescent="0.25">
      <c r="A13"/>
      <c r="B13" s="20" t="str">
        <f t="shared" si="0"/>
        <v>1.1.6</v>
      </c>
      <c r="C13" s="21" t="str">
        <f>VLOOKUP(B13,'Base '!$A$3:$B$92,2,0)</f>
        <v>Contribuciones Patronales PP</v>
      </c>
      <c r="D13" s="1" t="s">
        <v>3</v>
      </c>
      <c r="E13" s="3">
        <v>3267877116</v>
      </c>
    </row>
    <row r="14" spans="1:5" x14ac:dyDescent="0.25">
      <c r="A14"/>
      <c r="B14" s="20" t="str">
        <f t="shared" si="0"/>
        <v>1.2.1</v>
      </c>
      <c r="C14" s="21" t="str">
        <f>VLOOKUP(B14,'Base '!$A$3:$B$92,2,0)</f>
        <v>Retribucion del Cargo PT</v>
      </c>
      <c r="D14" s="1" t="s">
        <v>4</v>
      </c>
      <c r="E14" s="3">
        <v>3414243284</v>
      </c>
    </row>
    <row r="15" spans="1:5" x14ac:dyDescent="0.25">
      <c r="A15"/>
      <c r="B15" s="20" t="str">
        <f t="shared" si="0"/>
        <v>1.2.4</v>
      </c>
      <c r="C15" s="21" t="str">
        <f>VLOOKUP(B15,'Base '!$A$3:$B$92,2,0)</f>
        <v>SAC PT</v>
      </c>
      <c r="D15" s="1" t="s">
        <v>5</v>
      </c>
      <c r="E15" s="3">
        <v>284520273</v>
      </c>
    </row>
    <row r="16" spans="1:5" x14ac:dyDescent="0.25">
      <c r="A16"/>
      <c r="B16" s="20" t="str">
        <f t="shared" si="0"/>
        <v>1.2.6</v>
      </c>
      <c r="C16" s="21" t="str">
        <f>VLOOKUP(B16,'Base '!$A$3:$B$92,2,0)</f>
        <v>Contribuciones Patronales PT</v>
      </c>
      <c r="D16" s="1" t="s">
        <v>6</v>
      </c>
      <c r="E16" s="3">
        <v>870641417</v>
      </c>
    </row>
    <row r="17" spans="1:5" x14ac:dyDescent="0.25">
      <c r="A17"/>
      <c r="B17" s="20" t="str">
        <f t="shared" si="0"/>
        <v>1.4.1</v>
      </c>
      <c r="C17" s="21" t="str">
        <f>VLOOKUP(B17,'Base '!$A$3:$B$92,2,0)</f>
        <v>Asignaciones Familiares</v>
      </c>
      <c r="D17" s="1" t="s">
        <v>7</v>
      </c>
      <c r="E17" s="3">
        <v>105067179</v>
      </c>
    </row>
    <row r="18" spans="1:5" x14ac:dyDescent="0.25">
      <c r="A18"/>
      <c r="B18" s="20" t="str">
        <f t="shared" si="0"/>
        <v>1.4.2</v>
      </c>
      <c r="C18" s="21" t="str">
        <f>VLOOKUP(B18,'Base '!$A$3:$B$92,2,0)</f>
        <v>Asignaciones Familiares</v>
      </c>
      <c r="D18" s="1" t="s">
        <v>8</v>
      </c>
      <c r="E18" s="3">
        <v>56679080</v>
      </c>
    </row>
    <row r="19" spans="1:5" x14ac:dyDescent="0.25">
      <c r="A19"/>
      <c r="B19" s="20" t="str">
        <f t="shared" si="0"/>
        <v>1.5.1</v>
      </c>
      <c r="C19" s="21" t="str">
        <f>VLOOKUP(B19,'Base '!$A$3:$B$92,2,0)</f>
        <v>Seguros de riesgo de trabajo</v>
      </c>
      <c r="D19" s="1" t="s">
        <v>9</v>
      </c>
      <c r="E19" s="3">
        <v>84401415</v>
      </c>
    </row>
    <row r="20" spans="1:5" x14ac:dyDescent="0.25">
      <c r="A20"/>
      <c r="B20" s="20" t="str">
        <f t="shared" si="0"/>
        <v>1.5.9</v>
      </c>
      <c r="C20" s="21" t="str">
        <f>VLOOKUP(B20,'Base '!$A$3:$B$92,2,0)</f>
        <v>Asistencia Social sin Discriminar</v>
      </c>
      <c r="D20" s="1" t="s">
        <v>10</v>
      </c>
      <c r="E20" s="3">
        <v>17143434</v>
      </c>
    </row>
    <row r="21" spans="1:5" x14ac:dyDescent="0.25">
      <c r="A21"/>
      <c r="B21" s="20" t="str">
        <f t="shared" si="0"/>
        <v>2.1.1</v>
      </c>
      <c r="C21" s="21" t="str">
        <f>VLOOKUP(B21,'Base '!$A$3:$B$92,2,0)</f>
        <v>Alimentos para personas</v>
      </c>
      <c r="D21" s="1" t="s">
        <v>11</v>
      </c>
      <c r="E21" s="3">
        <v>40216861</v>
      </c>
    </row>
    <row r="22" spans="1:5" x14ac:dyDescent="0.25">
      <c r="A22"/>
      <c r="B22" s="20" t="str">
        <f t="shared" si="0"/>
        <v>2.3.3</v>
      </c>
      <c r="C22" s="21" t="str">
        <f>VLOOKUP(B22,'Base '!$A$3:$B$92,2,0)</f>
        <v>Productos de artes graficas</v>
      </c>
      <c r="D22" s="1" t="s">
        <v>12</v>
      </c>
      <c r="E22" s="3">
        <v>115500</v>
      </c>
    </row>
    <row r="23" spans="1:5" x14ac:dyDescent="0.25">
      <c r="A23"/>
      <c r="B23" s="20" t="str">
        <f t="shared" si="0"/>
        <v>2.5.5</v>
      </c>
      <c r="C23" s="21" t="str">
        <f>VLOOKUP(B23,'Base '!$A$3:$B$92,2,0)</f>
        <v>Tintas, pinturas y colorantes</v>
      </c>
      <c r="D23" s="1" t="s">
        <v>13</v>
      </c>
      <c r="E23" s="3">
        <v>12019701</v>
      </c>
    </row>
    <row r="24" spans="1:5" x14ac:dyDescent="0.25">
      <c r="A24"/>
      <c r="B24" s="20" t="str">
        <f t="shared" si="0"/>
        <v>2.6.2</v>
      </c>
      <c r="C24" s="21" t="str">
        <f>VLOOKUP(B24,'Base '!$A$3:$B$92,2,0)</f>
        <v>Productos de Vidrio</v>
      </c>
      <c r="D24" s="1" t="s">
        <v>14</v>
      </c>
      <c r="E24" s="3">
        <v>6009850</v>
      </c>
    </row>
    <row r="25" spans="1:5" x14ac:dyDescent="0.25">
      <c r="A25"/>
      <c r="B25" s="20" t="str">
        <f t="shared" si="0"/>
        <v>2.9.1</v>
      </c>
      <c r="C25" s="21" t="str">
        <f>VLOOKUP(B25,'Base '!$A$3:$B$92,2,0)</f>
        <v>Elementos de limpieza</v>
      </c>
      <c r="D25" s="1" t="s">
        <v>15</v>
      </c>
      <c r="E25" s="3">
        <v>665500</v>
      </c>
    </row>
    <row r="26" spans="1:5" x14ac:dyDescent="0.25">
      <c r="A26"/>
      <c r="B26" s="20" t="str">
        <f t="shared" si="0"/>
        <v>2.9.2</v>
      </c>
      <c r="C26" s="21" t="str">
        <f>VLOOKUP(B26,'Base '!$A$3:$B$92,2,0)</f>
        <v>Utiles de escritorio, oficina y enseñanza</v>
      </c>
      <c r="D26" s="1" t="s">
        <v>16</v>
      </c>
      <c r="E26" s="3">
        <v>8426219</v>
      </c>
    </row>
    <row r="27" spans="1:5" x14ac:dyDescent="0.25">
      <c r="A27"/>
      <c r="B27" s="20" t="str">
        <f t="shared" si="0"/>
        <v>2.9.3</v>
      </c>
      <c r="C27" s="21" t="str">
        <f>VLOOKUP(B27,'Base '!$A$3:$B$92,2,0)</f>
        <v>Utiles y materiales electricos</v>
      </c>
      <c r="D27" s="1" t="s">
        <v>17</v>
      </c>
      <c r="E27" s="3">
        <v>16026268</v>
      </c>
    </row>
    <row r="28" spans="1:5" x14ac:dyDescent="0.25">
      <c r="A28"/>
      <c r="B28" s="20" t="str">
        <f t="shared" si="0"/>
        <v>2.9.6</v>
      </c>
      <c r="C28" s="21" t="str">
        <f>VLOOKUP(B28,'Base '!$A$3:$B$92,2,0)</f>
        <v>Repuestos y accesorios</v>
      </c>
      <c r="D28" s="1" t="s">
        <v>18</v>
      </c>
      <c r="E28" s="3">
        <v>2249507</v>
      </c>
    </row>
    <row r="29" spans="1:5" x14ac:dyDescent="0.25">
      <c r="A29"/>
      <c r="B29" s="20" t="str">
        <f t="shared" si="0"/>
        <v>2.9.9</v>
      </c>
      <c r="C29" s="21" t="str">
        <f>VLOOKUP(B29,'Base '!$A$3:$B$92,2,0)</f>
        <v>Otros N.E.P.</v>
      </c>
      <c r="D29" s="1" t="s">
        <v>19</v>
      </c>
      <c r="E29" s="3">
        <v>10016417</v>
      </c>
    </row>
    <row r="30" spans="1:5" x14ac:dyDescent="0.25">
      <c r="A30"/>
      <c r="B30" s="20" t="str">
        <f t="shared" si="0"/>
        <v>3.1.4</v>
      </c>
      <c r="C30" s="21" t="str">
        <f>VLOOKUP(B30,'Base '!$A$3:$B$92,2,0)</f>
        <v>Telefonos, telex y telefax</v>
      </c>
      <c r="D30" s="1" t="s">
        <v>20</v>
      </c>
      <c r="E30" s="3">
        <v>1923152</v>
      </c>
    </row>
    <row r="31" spans="1:5" x14ac:dyDescent="0.25">
      <c r="A31"/>
      <c r="B31" s="20" t="str">
        <f t="shared" si="0"/>
        <v>3.3.1</v>
      </c>
      <c r="C31" s="21" t="str">
        <f>VLOOKUP(B31,'Base '!$A$3:$B$92,2,0)</f>
        <v xml:space="preserve">Mant. y reparacion de edificios y locales </v>
      </c>
      <c r="D31" s="1" t="s">
        <v>21</v>
      </c>
      <c r="E31" s="3">
        <v>58194959</v>
      </c>
    </row>
    <row r="32" spans="1:5" x14ac:dyDescent="0.25">
      <c r="A32"/>
      <c r="B32" s="20" t="str">
        <f t="shared" si="0"/>
        <v>3.3.3</v>
      </c>
      <c r="C32" s="21" t="str">
        <f>VLOOKUP(B32,'Base '!$A$3:$B$92,2,0)</f>
        <v>Mant. y reparacion de maquinarias y equipo</v>
      </c>
      <c r="D32" s="1" t="s">
        <v>22</v>
      </c>
      <c r="E32" s="3">
        <v>80660670</v>
      </c>
    </row>
    <row r="33" spans="1:5" x14ac:dyDescent="0.25">
      <c r="A33"/>
      <c r="B33" s="20" t="str">
        <f t="shared" si="0"/>
        <v>3.3.9</v>
      </c>
      <c r="C33" s="21" t="str">
        <f>VLOOKUP(B33,'Base '!$A$3:$B$92,2,0)</f>
        <v>Otros NEP</v>
      </c>
      <c r="D33" s="1" t="s">
        <v>23</v>
      </c>
      <c r="E33" s="3">
        <v>38410636</v>
      </c>
    </row>
    <row r="34" spans="1:5" x14ac:dyDescent="0.25">
      <c r="A34"/>
      <c r="B34" s="20" t="str">
        <f t="shared" si="0"/>
        <v>3.4.3</v>
      </c>
      <c r="C34" s="21" t="str">
        <f>VLOOKUP(B34,'Base '!$A$3:$B$92,2,0)</f>
        <v>Juridicos</v>
      </c>
      <c r="D34" s="1" t="s">
        <v>24</v>
      </c>
      <c r="E34" s="3">
        <v>30229881</v>
      </c>
    </row>
    <row r="35" spans="1:5" x14ac:dyDescent="0.25">
      <c r="A35"/>
      <c r="B35" s="20" t="str">
        <f t="shared" si="0"/>
        <v>3.4.5</v>
      </c>
      <c r="C35" s="21" t="str">
        <f>VLOOKUP(B35,'Base '!$A$3:$B$92,2,0)</f>
        <v>De Capacitación</v>
      </c>
      <c r="D35" s="1" t="s">
        <v>25</v>
      </c>
      <c r="E35" s="3">
        <v>20317996</v>
      </c>
    </row>
    <row r="36" spans="1:5" x14ac:dyDescent="0.25">
      <c r="A36"/>
      <c r="B36" s="20" t="str">
        <f t="shared" si="0"/>
        <v>3.4.9</v>
      </c>
      <c r="C36" s="21" t="str">
        <f>VLOOKUP(B36,'Base '!$A$3:$B$92,2,0)</f>
        <v>Otros N.E.P.</v>
      </c>
      <c r="D36" s="1" t="s">
        <v>26</v>
      </c>
      <c r="E36" s="3">
        <v>176017604</v>
      </c>
    </row>
    <row r="37" spans="1:5" x14ac:dyDescent="0.25">
      <c r="A37"/>
      <c r="B37" s="20" t="str">
        <f t="shared" si="0"/>
        <v>3.5.2</v>
      </c>
      <c r="C37" s="21" t="str">
        <f>VLOOKUP(B37,'Base '!$A$3:$B$92,2,0)</f>
        <v>Servicios Especializados</v>
      </c>
      <c r="D37" s="1" t="s">
        <v>27</v>
      </c>
      <c r="E37" s="3">
        <v>84560642</v>
      </c>
    </row>
    <row r="38" spans="1:5" x14ac:dyDescent="0.25">
      <c r="A38"/>
      <c r="B38" s="20" t="str">
        <f t="shared" si="0"/>
        <v>3.5.3</v>
      </c>
      <c r="C38" s="21" t="str">
        <f>VLOOKUP(B38,'Base '!$A$3:$B$92,2,0)</f>
        <v>Imprenta publicaciones y reproducciones</v>
      </c>
      <c r="D38" s="1" t="s">
        <v>28</v>
      </c>
      <c r="E38" s="3">
        <v>3324438</v>
      </c>
    </row>
    <row r="39" spans="1:5" x14ac:dyDescent="0.25">
      <c r="A39"/>
      <c r="B39" s="20" t="str">
        <f t="shared" si="0"/>
        <v>3.5.4</v>
      </c>
      <c r="C39" s="21" t="str">
        <f>VLOOKUP(B39,'Base '!$A$3:$B$92,2,0)</f>
        <v>Primas y gastos de seguros</v>
      </c>
      <c r="D39" s="1" t="s">
        <v>29</v>
      </c>
      <c r="E39" s="3">
        <v>7315512</v>
      </c>
    </row>
    <row r="40" spans="1:5" x14ac:dyDescent="0.25">
      <c r="A40"/>
      <c r="B40" s="20" t="str">
        <f t="shared" si="0"/>
        <v>3.5.6</v>
      </c>
      <c r="C40" s="21" t="str">
        <f>VLOOKUP(B40,'Base '!$A$3:$B$92,2,0)</f>
        <v>Sistemas informáticos y de registro</v>
      </c>
      <c r="D40" s="1" t="s">
        <v>30</v>
      </c>
      <c r="E40" s="3">
        <v>384160971</v>
      </c>
    </row>
    <row r="41" spans="1:5" x14ac:dyDescent="0.25">
      <c r="A41"/>
      <c r="B41" s="20" t="str">
        <f t="shared" si="0"/>
        <v>3.5.7</v>
      </c>
      <c r="C41" s="21" t="str">
        <f>VLOOKUP(B41,'Base '!$A$3:$B$92,2,0)</f>
        <v>Serv. de acceso a internet  y streaming</v>
      </c>
      <c r="D41" s="1" t="s">
        <v>31</v>
      </c>
      <c r="E41" s="3">
        <v>299886</v>
      </c>
    </row>
    <row r="42" spans="1:5" x14ac:dyDescent="0.25">
      <c r="A42"/>
      <c r="B42" s="20" t="str">
        <f t="shared" si="0"/>
        <v>3.6.1</v>
      </c>
      <c r="C42" s="21" t="str">
        <f>VLOOKUP(B42,'Base '!$A$3:$B$92,2,0)</f>
        <v>Publicidad y propaganda</v>
      </c>
      <c r="D42" s="1" t="s">
        <v>32</v>
      </c>
      <c r="E42" s="3">
        <v>15100000</v>
      </c>
    </row>
    <row r="43" spans="1:5" x14ac:dyDescent="0.25">
      <c r="A43"/>
      <c r="B43" s="20" t="str">
        <f t="shared" si="0"/>
        <v>3.7.1</v>
      </c>
      <c r="C43" s="21" t="str">
        <f>VLOOKUP(B43,'Base '!$A$3:$B$92,2,0)</f>
        <v>Pasajes</v>
      </c>
      <c r="D43" s="1" t="s">
        <v>33</v>
      </c>
      <c r="E43" s="3">
        <v>139287500</v>
      </c>
    </row>
    <row r="44" spans="1:5" x14ac:dyDescent="0.25">
      <c r="A44"/>
      <c r="B44" s="20" t="str">
        <f t="shared" si="0"/>
        <v>3.7.2</v>
      </c>
      <c r="C44" s="21" t="str">
        <f>VLOOKUP(B44,'Base '!$A$3:$B$92,2,0)</f>
        <v>Viaticos</v>
      </c>
      <c r="D44" s="1" t="s">
        <v>34</v>
      </c>
      <c r="E44" s="3">
        <v>27500000</v>
      </c>
    </row>
    <row r="45" spans="1:5" x14ac:dyDescent="0.25">
      <c r="A45"/>
      <c r="B45" s="20" t="str">
        <f t="shared" si="0"/>
        <v>3.7.8</v>
      </c>
      <c r="C45" s="21" t="str">
        <f>VLOOKUP(B45,'Base '!$A$3:$B$92,2,0)</f>
        <v>Movilidad</v>
      </c>
      <c r="D45" s="1" t="s">
        <v>35</v>
      </c>
      <c r="E45" s="3">
        <v>93839342</v>
      </c>
    </row>
    <row r="46" spans="1:5" x14ac:dyDescent="0.25">
      <c r="A46"/>
      <c r="B46" s="20" t="str">
        <f t="shared" si="0"/>
        <v>3.8.6</v>
      </c>
      <c r="C46" s="21" t="str">
        <f>VLOOKUP(B46,'Base '!$A$3:$B$92,2,0)</f>
        <v>Juicios, mediaciones y otros gastos judiciales</v>
      </c>
      <c r="D46" s="1" t="s">
        <v>36</v>
      </c>
      <c r="E46" s="3">
        <v>10000000</v>
      </c>
    </row>
    <row r="47" spans="1:5" x14ac:dyDescent="0.25">
      <c r="A47"/>
      <c r="B47" s="20" t="str">
        <f t="shared" si="0"/>
        <v>3.9.1</v>
      </c>
      <c r="C47" s="21" t="str">
        <f>VLOOKUP(B47,'Base '!$A$3:$B$92,2,0)</f>
        <v>Servicios de ceremonial</v>
      </c>
      <c r="D47" s="1" t="s">
        <v>37</v>
      </c>
      <c r="E47" s="3">
        <v>68475000</v>
      </c>
    </row>
    <row r="48" spans="1:5" x14ac:dyDescent="0.25">
      <c r="A48"/>
      <c r="B48" s="20" t="str">
        <f t="shared" si="0"/>
        <v>3.9.2</v>
      </c>
      <c r="C48" s="21" t="str">
        <f>VLOOKUP(B48,'Base '!$A$3:$B$92,2,0)</f>
        <v>Servicios de comidas, viandas y refrigerios</v>
      </c>
      <c r="D48" s="1" t="s">
        <v>38</v>
      </c>
      <c r="E48" s="3">
        <v>10760915</v>
      </c>
    </row>
    <row r="49" spans="1:5" x14ac:dyDescent="0.25">
      <c r="A49"/>
      <c r="B49" s="20" t="str">
        <f t="shared" si="0"/>
        <v>3.9.6</v>
      </c>
      <c r="C49" s="21" t="str">
        <f>VLOOKUP(B49,'Base '!$A$3:$B$92,2,0)</f>
        <v xml:space="preserve">Serv de consultoria </v>
      </c>
      <c r="D49" s="1" t="s">
        <v>39</v>
      </c>
      <c r="E49" s="3">
        <v>290456562</v>
      </c>
    </row>
    <row r="50" spans="1:5" x14ac:dyDescent="0.25">
      <c r="A50"/>
      <c r="B50" s="20" t="str">
        <f t="shared" si="0"/>
        <v>4.3.3</v>
      </c>
      <c r="C50" s="21" t="str">
        <f>VLOOKUP(B50,'Base '!$A$3:$B$92,2,0)</f>
        <v>Equipo Sanitario y de Laboratorio</v>
      </c>
      <c r="D50" s="1" t="s">
        <v>40</v>
      </c>
      <c r="E50" s="3">
        <v>2953853</v>
      </c>
    </row>
    <row r="51" spans="1:5" x14ac:dyDescent="0.25">
      <c r="A51"/>
      <c r="B51" s="20" t="str">
        <f t="shared" si="0"/>
        <v>4.3.4</v>
      </c>
      <c r="C51" s="21" t="str">
        <f>VLOOKUP(B51,'Base '!$A$3:$B$92,2,0)</f>
        <v>Equipo de comunicación y señalamiento</v>
      </c>
      <c r="D51" s="1" t="s">
        <v>41</v>
      </c>
      <c r="E51" s="3">
        <v>1544137</v>
      </c>
    </row>
    <row r="52" spans="1:5" x14ac:dyDescent="0.25">
      <c r="A52"/>
      <c r="B52" s="20" t="str">
        <f t="shared" si="0"/>
        <v>4.3.5</v>
      </c>
      <c r="C52" s="21" t="str">
        <f>VLOOKUP(B52,'Base '!$A$3:$B$92,2,0)</f>
        <v>Equipo educación, cultural y recreativo</v>
      </c>
      <c r="D52" s="1" t="s">
        <v>42</v>
      </c>
      <c r="E52" s="3">
        <v>15584213</v>
      </c>
    </row>
    <row r="53" spans="1:5" x14ac:dyDescent="0.25">
      <c r="A53"/>
      <c r="B53" s="20" t="str">
        <f t="shared" si="0"/>
        <v>4.3.6</v>
      </c>
      <c r="C53" s="21" t="str">
        <f>VLOOKUP(B53,'Base '!$A$3:$B$92,2,0)</f>
        <v>Equipo para computacion</v>
      </c>
      <c r="D53" s="1" t="s">
        <v>43</v>
      </c>
      <c r="E53" s="3">
        <v>204226053</v>
      </c>
    </row>
    <row r="54" spans="1:5" x14ac:dyDescent="0.25">
      <c r="A54"/>
      <c r="B54" s="20" t="str">
        <f t="shared" si="0"/>
        <v>4.3.7</v>
      </c>
      <c r="C54" s="21" t="str">
        <f>VLOOKUP(B54,'Base '!$A$3:$B$92,2,0)</f>
        <v>Equipo de oficina y moblaje</v>
      </c>
      <c r="D54" s="1" t="s">
        <v>44</v>
      </c>
      <c r="E54" s="3">
        <v>108554885</v>
      </c>
    </row>
    <row r="55" spans="1:5" x14ac:dyDescent="0.25">
      <c r="A55"/>
      <c r="B55" s="20" t="str">
        <f t="shared" si="0"/>
        <v>4.8.1</v>
      </c>
      <c r="C55" s="21" t="str">
        <f>VLOOKUP(B55,'Base '!$A$3:$B$92,2,0)</f>
        <v xml:space="preserve">Programas de Computacion </v>
      </c>
      <c r="D55" s="1" t="s">
        <v>45</v>
      </c>
      <c r="E55" s="3">
        <v>236842245</v>
      </c>
    </row>
    <row r="56" spans="1:5" x14ac:dyDescent="0.25">
      <c r="A56"/>
      <c r="B56" s="20" t="str">
        <f t="shared" si="0"/>
        <v>5.1.3</v>
      </c>
      <c r="C56" s="21" t="str">
        <f>VLOOKUP(B56,'Base '!$A$3:$B$92,2,0)</f>
        <v>Becas y otros subsidios</v>
      </c>
      <c r="D56" s="1" t="s">
        <v>46</v>
      </c>
      <c r="E56" s="3">
        <v>3712500</v>
      </c>
    </row>
    <row r="57" spans="1:5" x14ac:dyDescent="0.25">
      <c r="A57"/>
      <c r="B57" s="20" t="str">
        <f t="shared" si="0"/>
        <v>5.1.6</v>
      </c>
      <c r="C57" s="21" t="str">
        <f>VLOOKUP(B57,'Base '!$A$3:$B$92,2,0)</f>
        <v>Transferencias para act cientificas y academicas</v>
      </c>
      <c r="D57" s="1" t="s">
        <v>47</v>
      </c>
      <c r="E57" s="3">
        <v>5018750</v>
      </c>
    </row>
    <row r="58" spans="1:5" x14ac:dyDescent="0.25">
      <c r="A58"/>
      <c r="B58" s="20" t="str">
        <f t="shared" si="0"/>
        <v>1.1.1</v>
      </c>
      <c r="C58" s="21" t="str">
        <f>VLOOKUP(B58,'Base '!$A$3:$B$92,2,0)</f>
        <v>Retribucion del Cargo PP</v>
      </c>
      <c r="D58" s="1" t="s">
        <v>48</v>
      </c>
      <c r="E58" s="3">
        <v>86315331</v>
      </c>
    </row>
    <row r="59" spans="1:5" x14ac:dyDescent="0.25">
      <c r="A59"/>
      <c r="B59" s="20" t="str">
        <f t="shared" si="0"/>
        <v>1.1.4</v>
      </c>
      <c r="C59" s="21" t="str">
        <f>VLOOKUP(B59,'Base '!$A$3:$B$92,2,0)</f>
        <v>SAC PP</v>
      </c>
      <c r="D59" s="1" t="s">
        <v>49</v>
      </c>
      <c r="E59" s="3">
        <v>7192944</v>
      </c>
    </row>
    <row r="60" spans="1:5" x14ac:dyDescent="0.25">
      <c r="A60"/>
      <c r="B60" s="20" t="str">
        <f t="shared" si="0"/>
        <v>1.1.6</v>
      </c>
      <c r="C60" s="21" t="str">
        <f>VLOOKUP(B60,'Base '!$A$3:$B$92,2,0)</f>
        <v>Contribuciones Patronales PP</v>
      </c>
      <c r="D60" s="1" t="s">
        <v>50</v>
      </c>
      <c r="E60" s="3">
        <v>25181778</v>
      </c>
    </row>
    <row r="61" spans="1:5" x14ac:dyDescent="0.25">
      <c r="A61"/>
      <c r="B61" s="20" t="str">
        <f t="shared" si="0"/>
        <v>1.1.1</v>
      </c>
      <c r="C61" s="21" t="str">
        <f>VLOOKUP(B61,'Base '!$A$3:$B$92,2,0)</f>
        <v>Retribucion del Cargo PP</v>
      </c>
      <c r="D61" s="1" t="s">
        <v>51</v>
      </c>
      <c r="E61" s="3">
        <v>268038792</v>
      </c>
    </row>
    <row r="62" spans="1:5" x14ac:dyDescent="0.25">
      <c r="A62"/>
      <c r="B62" s="20" t="str">
        <f t="shared" si="0"/>
        <v>1.1.4</v>
      </c>
      <c r="C62" s="21" t="str">
        <f>VLOOKUP(B62,'Base '!$A$3:$B$92,2,0)</f>
        <v>SAC PP</v>
      </c>
      <c r="D62" s="1" t="s">
        <v>52</v>
      </c>
      <c r="E62" s="3">
        <v>22336566</v>
      </c>
    </row>
    <row r="63" spans="1:5" x14ac:dyDescent="0.25">
      <c r="A63"/>
      <c r="B63" s="20" t="str">
        <f t="shared" si="0"/>
        <v>1.1.6</v>
      </c>
      <c r="C63" s="21" t="str">
        <f>VLOOKUP(B63,'Base '!$A$3:$B$92,2,0)</f>
        <v>Contribuciones Patronales PP</v>
      </c>
      <c r="D63" s="1" t="s">
        <v>53</v>
      </c>
      <c r="E63" s="3">
        <v>76659092</v>
      </c>
    </row>
    <row r="64" spans="1:5" x14ac:dyDescent="0.25">
      <c r="A64"/>
      <c r="B64" s="20" t="str">
        <f t="shared" si="0"/>
        <v>1.4.1</v>
      </c>
      <c r="C64" s="21" t="str">
        <f>VLOOKUP(B64,'Base '!$A$3:$B$92,2,0)</f>
        <v>Asignaciones Familiares</v>
      </c>
      <c r="D64" s="1" t="s">
        <v>54</v>
      </c>
      <c r="E64" s="3">
        <v>7361086</v>
      </c>
    </row>
    <row r="65" spans="1:5" x14ac:dyDescent="0.25">
      <c r="A65"/>
      <c r="B65" s="20" t="str">
        <f t="shared" si="0"/>
        <v>1.5.1</v>
      </c>
      <c r="C65" s="21" t="str">
        <f>VLOOKUP(B65,'Base '!$A$3:$B$92,2,0)</f>
        <v>Seguros de riesgo de trabajo</v>
      </c>
      <c r="D65" s="1" t="s">
        <v>55</v>
      </c>
      <c r="E65" s="3">
        <v>1532896</v>
      </c>
    </row>
    <row r="66" spans="1:5" x14ac:dyDescent="0.25">
      <c r="A66"/>
      <c r="B66" s="20" t="str">
        <f t="shared" si="0"/>
        <v>2.1.1</v>
      </c>
      <c r="C66" s="21" t="str">
        <f>VLOOKUP(B66,'Base '!$A$3:$B$92,2,0)</f>
        <v>Alimentos para personas</v>
      </c>
      <c r="D66" s="1" t="s">
        <v>56</v>
      </c>
      <c r="E66" s="3">
        <v>927433</v>
      </c>
    </row>
    <row r="67" spans="1:5" x14ac:dyDescent="0.25">
      <c r="A67"/>
      <c r="B67" s="20" t="str">
        <f t="shared" si="0"/>
        <v>2.5.5</v>
      </c>
      <c r="C67" s="21" t="str">
        <f>VLOOKUP(B67,'Base '!$A$3:$B$92,2,0)</f>
        <v>Tintas, pinturas y colorantes</v>
      </c>
      <c r="D67" s="1" t="s">
        <v>57</v>
      </c>
      <c r="E67" s="3">
        <v>277184</v>
      </c>
    </row>
    <row r="68" spans="1:5" x14ac:dyDescent="0.25">
      <c r="A68"/>
      <c r="B68" s="20" t="str">
        <f t="shared" si="0"/>
        <v>2.6.2</v>
      </c>
      <c r="C68" s="21" t="str">
        <f>VLOOKUP(B68,'Base '!$A$3:$B$92,2,0)</f>
        <v>Productos de Vidrio</v>
      </c>
      <c r="D68" s="1" t="s">
        <v>58</v>
      </c>
      <c r="E68" s="3">
        <v>138592</v>
      </c>
    </row>
    <row r="69" spans="1:5" x14ac:dyDescent="0.25">
      <c r="A69"/>
      <c r="B69" s="20" t="str">
        <f t="shared" si="0"/>
        <v>2.9.2</v>
      </c>
      <c r="C69" s="21" t="str">
        <f>VLOOKUP(B69,'Base '!$A$3:$B$92,2,0)</f>
        <v>Utiles de escritorio, oficina y enseñanza</v>
      </c>
      <c r="D69" s="1" t="s">
        <v>59</v>
      </c>
      <c r="E69" s="3">
        <v>194315</v>
      </c>
    </row>
    <row r="70" spans="1:5" x14ac:dyDescent="0.25">
      <c r="A70"/>
      <c r="B70" s="20" t="str">
        <f t="shared" si="0"/>
        <v>2.9.3</v>
      </c>
      <c r="C70" s="21" t="str">
        <f>VLOOKUP(B70,'Base '!$A$3:$B$92,2,0)</f>
        <v>Utiles y materiales electricos</v>
      </c>
      <c r="D70" s="1" t="s">
        <v>60</v>
      </c>
      <c r="E70" s="3">
        <v>369578</v>
      </c>
    </row>
    <row r="71" spans="1:5" x14ac:dyDescent="0.25">
      <c r="A71"/>
      <c r="B71" s="20" t="str">
        <f t="shared" si="0"/>
        <v>2.9.6</v>
      </c>
      <c r="C71" s="21" t="str">
        <f>VLOOKUP(B71,'Base '!$A$3:$B$92,2,0)</f>
        <v>Repuestos y accesorios</v>
      </c>
      <c r="D71" s="1" t="s">
        <v>61</v>
      </c>
      <c r="E71" s="3">
        <v>49339</v>
      </c>
    </row>
    <row r="72" spans="1:5" x14ac:dyDescent="0.25">
      <c r="A72"/>
      <c r="B72" s="20" t="str">
        <f t="shared" si="0"/>
        <v>2.9.9</v>
      </c>
      <c r="C72" s="21" t="str">
        <f>VLOOKUP(B72,'Base '!$A$3:$B$92,2,0)</f>
        <v>Otros N.E.P.</v>
      </c>
      <c r="D72" s="1" t="s">
        <v>62</v>
      </c>
      <c r="E72" s="3">
        <v>230987</v>
      </c>
    </row>
    <row r="73" spans="1:5" x14ac:dyDescent="0.25">
      <c r="A73"/>
      <c r="B73" s="20" t="str">
        <f t="shared" si="0"/>
        <v>3.1.4</v>
      </c>
      <c r="C73" s="21" t="str">
        <f>VLOOKUP(B73,'Base '!$A$3:$B$92,2,0)</f>
        <v>Telefonos, telex y telefax</v>
      </c>
      <c r="D73" s="1" t="s">
        <v>63</v>
      </c>
      <c r="E73" s="3">
        <v>44349</v>
      </c>
    </row>
    <row r="74" spans="1:5" x14ac:dyDescent="0.25">
      <c r="A74"/>
      <c r="B74" s="20" t="str">
        <f t="shared" si="0"/>
        <v>3.3.1</v>
      </c>
      <c r="C74" s="21" t="str">
        <f>VLOOKUP(B74,'Base '!$A$3:$B$92,2,0)</f>
        <v xml:space="preserve">Mant. y reparacion de edificios y locales </v>
      </c>
      <c r="D74" s="1" t="s">
        <v>64</v>
      </c>
      <c r="E74" s="3">
        <v>1342022</v>
      </c>
    </row>
    <row r="75" spans="1:5" x14ac:dyDescent="0.25">
      <c r="A75"/>
      <c r="B75" s="20" t="str">
        <f t="shared" si="0"/>
        <v>3.3.3</v>
      </c>
      <c r="C75" s="21" t="str">
        <f>VLOOKUP(B75,'Base '!$A$3:$B$92,2,0)</f>
        <v>Mant. y reparacion de maquinarias y equipo</v>
      </c>
      <c r="D75" s="1" t="s">
        <v>65</v>
      </c>
      <c r="E75" s="3">
        <v>1860099</v>
      </c>
    </row>
    <row r="76" spans="1:5" x14ac:dyDescent="0.25">
      <c r="A76"/>
      <c r="B76" s="20" t="str">
        <f t="shared" ref="B76:B143" si="1">MID(D76,19,5)</f>
        <v>3.3.9</v>
      </c>
      <c r="C76" s="21" t="str">
        <f>VLOOKUP(B76,'Base '!$A$3:$B$92,2,0)</f>
        <v>Otros NEP</v>
      </c>
      <c r="D76" s="1" t="s">
        <v>66</v>
      </c>
      <c r="E76" s="3">
        <v>885780</v>
      </c>
    </row>
    <row r="77" spans="1:5" x14ac:dyDescent="0.25">
      <c r="A77"/>
      <c r="B77" s="20" t="str">
        <f t="shared" si="1"/>
        <v>3.4.5</v>
      </c>
      <c r="C77" s="21" t="str">
        <f>VLOOKUP(B77,'Base '!$A$3:$B$92,2,0)</f>
        <v>De Capacitación</v>
      </c>
      <c r="D77" s="1" t="s">
        <v>67</v>
      </c>
      <c r="E77" s="3">
        <v>2005287</v>
      </c>
    </row>
    <row r="78" spans="1:5" x14ac:dyDescent="0.25">
      <c r="A78"/>
      <c r="B78" s="20" t="str">
        <f t="shared" si="1"/>
        <v>3.4.9</v>
      </c>
      <c r="C78" s="21" t="str">
        <f>VLOOKUP(B78,'Base '!$A$3:$B$92,2,0)</f>
        <v>Otros N.E.P.</v>
      </c>
      <c r="D78" s="1" t="s">
        <v>68</v>
      </c>
      <c r="E78" s="3">
        <v>8770497</v>
      </c>
    </row>
    <row r="79" spans="1:5" x14ac:dyDescent="0.25">
      <c r="A79"/>
      <c r="B79" s="20" t="str">
        <f t="shared" si="1"/>
        <v>3.5.2</v>
      </c>
      <c r="C79" s="21" t="str">
        <f>VLOOKUP(B79,'Base '!$A$3:$B$92,2,0)</f>
        <v>Servicios Especializados</v>
      </c>
      <c r="D79" s="1" t="s">
        <v>69</v>
      </c>
      <c r="E79" s="3">
        <v>1800255</v>
      </c>
    </row>
    <row r="80" spans="1:5" x14ac:dyDescent="0.25">
      <c r="A80"/>
      <c r="B80" s="20" t="str">
        <f t="shared" si="1"/>
        <v>3.5.3</v>
      </c>
      <c r="C80" s="21" t="str">
        <f>VLOOKUP(B80,'Base '!$A$3:$B$92,2,0)</f>
        <v>Imprenta publicaciones y reproducciones</v>
      </c>
      <c r="D80" s="1" t="s">
        <v>70</v>
      </c>
      <c r="E80" s="3">
        <v>10330979</v>
      </c>
    </row>
    <row r="81" spans="1:5" x14ac:dyDescent="0.25">
      <c r="A81"/>
      <c r="B81" s="20" t="str">
        <f t="shared" si="1"/>
        <v>3.5.4</v>
      </c>
      <c r="C81" s="21" t="str">
        <f>VLOOKUP(B81,'Base '!$A$3:$B$92,2,0)</f>
        <v>Primas y gastos de seguros</v>
      </c>
      <c r="D81" s="1" t="s">
        <v>71</v>
      </c>
      <c r="E81" s="3">
        <v>168702</v>
      </c>
    </row>
    <row r="82" spans="1:5" x14ac:dyDescent="0.25">
      <c r="A82"/>
      <c r="B82" s="20" t="str">
        <f t="shared" si="1"/>
        <v>3.5.6</v>
      </c>
      <c r="C82" s="21" t="str">
        <f>VLOOKUP(B82,'Base '!$A$3:$B$92,2,0)</f>
        <v>Sistemas informáticos y de registro</v>
      </c>
      <c r="D82" s="1" t="s">
        <v>72</v>
      </c>
      <c r="E82" s="3">
        <v>8859058</v>
      </c>
    </row>
    <row r="83" spans="1:5" x14ac:dyDescent="0.25">
      <c r="A83"/>
      <c r="B83" s="20" t="str">
        <f t="shared" si="1"/>
        <v>3.5.7</v>
      </c>
      <c r="C83" s="21" t="str">
        <f>VLOOKUP(B83,'Base '!$A$3:$B$92,2,0)</f>
        <v>Serv. de acceso a internet  y streaming</v>
      </c>
      <c r="D83" s="1" t="s">
        <v>73</v>
      </c>
      <c r="E83" s="3">
        <v>6916</v>
      </c>
    </row>
    <row r="84" spans="1:5" x14ac:dyDescent="0.25">
      <c r="A84"/>
      <c r="B84" s="20" t="str">
        <f t="shared" si="1"/>
        <v>3.5.9</v>
      </c>
      <c r="C84" s="21" t="str">
        <f>VLOOKUP(B84,'Base '!$A$3:$B$92,2,0)</f>
        <v>Otros NEP</v>
      </c>
      <c r="D84" s="1" t="s">
        <v>74</v>
      </c>
      <c r="E84" s="3">
        <v>6374913</v>
      </c>
    </row>
    <row r="85" spans="1:5" x14ac:dyDescent="0.25">
      <c r="A85"/>
      <c r="B85" s="20" t="str">
        <f t="shared" si="1"/>
        <v>3.7.2</v>
      </c>
      <c r="C85" s="21" t="str">
        <f>VLOOKUP(B85,'Base '!$A$3:$B$92,2,0)</f>
        <v>Viaticos</v>
      </c>
      <c r="D85" s="1" t="s">
        <v>75</v>
      </c>
      <c r="E85" s="3">
        <v>866250</v>
      </c>
    </row>
    <row r="86" spans="1:5" x14ac:dyDescent="0.25">
      <c r="A86"/>
      <c r="B86" s="20" t="str">
        <f t="shared" si="1"/>
        <v>3.7.8</v>
      </c>
      <c r="C86" s="21" t="str">
        <f>VLOOKUP(B86,'Base '!$A$3:$B$92,2,0)</f>
        <v>Movilidad</v>
      </c>
      <c r="D86" s="1" t="s">
        <v>76</v>
      </c>
      <c r="E86" s="3">
        <v>3523791</v>
      </c>
    </row>
    <row r="87" spans="1:5" x14ac:dyDescent="0.25">
      <c r="A87"/>
      <c r="B87" s="20" t="str">
        <f t="shared" si="1"/>
        <v>3.9.2</v>
      </c>
      <c r="C87" s="21" t="str">
        <f>VLOOKUP(B87,'Base '!$A$3:$B$92,2,0)</f>
        <v>Servicios de comidas, viandas y refrigerios</v>
      </c>
      <c r="D87" s="1" t="s">
        <v>77</v>
      </c>
      <c r="E87" s="3">
        <v>1300200</v>
      </c>
    </row>
    <row r="88" spans="1:5" x14ac:dyDescent="0.25">
      <c r="A88"/>
      <c r="B88" s="20" t="str">
        <f t="shared" si="1"/>
        <v>4.3.3</v>
      </c>
      <c r="C88" s="21" t="str">
        <f>VLOOKUP(B88,'Base '!$A$3:$B$92,2,0)</f>
        <v>Equipo Sanitario y de Laboratorio</v>
      </c>
      <c r="D88" s="1" t="s">
        <v>78</v>
      </c>
      <c r="E88" s="3">
        <v>68118</v>
      </c>
    </row>
    <row r="89" spans="1:5" x14ac:dyDescent="0.25">
      <c r="A89"/>
      <c r="B89" s="20" t="str">
        <f t="shared" si="1"/>
        <v>4.3.5</v>
      </c>
      <c r="C89" s="21" t="str">
        <f>VLOOKUP(B89,'Base '!$A$3:$B$92,2,0)</f>
        <v>Equipo educación, cultural y recreativo</v>
      </c>
      <c r="D89" s="1" t="s">
        <v>79</v>
      </c>
      <c r="E89" s="3">
        <v>220347</v>
      </c>
    </row>
    <row r="90" spans="1:5" x14ac:dyDescent="0.25">
      <c r="A90"/>
      <c r="B90" s="20" t="str">
        <f t="shared" si="1"/>
        <v>4.3.6</v>
      </c>
      <c r="C90" s="21" t="str">
        <f>VLOOKUP(B90,'Base '!$A$3:$B$92,2,0)</f>
        <v>Equipo para computacion</v>
      </c>
      <c r="D90" s="1" t="s">
        <v>80</v>
      </c>
      <c r="E90" s="3">
        <v>4078470</v>
      </c>
    </row>
    <row r="91" spans="1:5" x14ac:dyDescent="0.25">
      <c r="A91"/>
      <c r="B91" s="20" t="str">
        <f t="shared" si="1"/>
        <v>4.3.7</v>
      </c>
      <c r="C91" s="21" t="str">
        <f>VLOOKUP(B91,'Base '!$A$3:$B$92,2,0)</f>
        <v>Equipo de oficina y moblaje</v>
      </c>
      <c r="D91" s="1" t="s">
        <v>81</v>
      </c>
      <c r="E91" s="3">
        <v>5952169</v>
      </c>
    </row>
    <row r="92" spans="1:5" x14ac:dyDescent="0.25">
      <c r="A92"/>
      <c r="B92" s="20" t="str">
        <f t="shared" si="1"/>
        <v>4.8.1</v>
      </c>
      <c r="C92" s="21" t="str">
        <f>VLOOKUP(B92,'Base '!$A$3:$B$92,2,0)</f>
        <v xml:space="preserve">Programas de Computacion </v>
      </c>
      <c r="D92" s="1" t="s">
        <v>82</v>
      </c>
      <c r="E92" s="3">
        <v>5461771</v>
      </c>
    </row>
    <row r="93" spans="1:5" x14ac:dyDescent="0.25">
      <c r="A93"/>
      <c r="B93" s="20" t="str">
        <f t="shared" si="1"/>
        <v>1.1.1</v>
      </c>
      <c r="C93" s="21" t="str">
        <f>VLOOKUP(B93,'Base '!$A$3:$B$92,2,0)</f>
        <v>Retribucion del Cargo PP</v>
      </c>
      <c r="D93" s="1" t="s">
        <v>83</v>
      </c>
      <c r="E93" s="3">
        <v>627368429</v>
      </c>
    </row>
    <row r="94" spans="1:5" x14ac:dyDescent="0.25">
      <c r="A94"/>
      <c r="B94" s="20" t="str">
        <f t="shared" si="1"/>
        <v>1.1.4</v>
      </c>
      <c r="C94" s="21" t="str">
        <f>VLOOKUP(B94,'Base '!$A$3:$B$92,2,0)</f>
        <v>SAC PP</v>
      </c>
      <c r="D94" s="1" t="s">
        <v>84</v>
      </c>
      <c r="E94" s="3">
        <v>52280703</v>
      </c>
    </row>
    <row r="95" spans="1:5" x14ac:dyDescent="0.25">
      <c r="A95"/>
      <c r="B95" s="20" t="str">
        <f t="shared" si="1"/>
        <v>1.1.6</v>
      </c>
      <c r="C95" s="21" t="str">
        <f>VLOOKUP(B95,'Base '!$A$3:$B$92,2,0)</f>
        <v>Contribuciones Patronales PP</v>
      </c>
      <c r="D95" s="1" t="s">
        <v>85</v>
      </c>
      <c r="E95" s="3">
        <v>179427370</v>
      </c>
    </row>
    <row r="96" spans="1:5" x14ac:dyDescent="0.25">
      <c r="A96"/>
      <c r="B96" s="20" t="str">
        <f t="shared" si="1"/>
        <v>1.4.1</v>
      </c>
      <c r="C96" s="21" t="str">
        <f>VLOOKUP(B96,'Base '!$A$3:$B$92,2,0)</f>
        <v>Asignaciones Familiares</v>
      </c>
      <c r="D96" s="1" t="s">
        <v>86</v>
      </c>
      <c r="E96" s="3">
        <v>5788349</v>
      </c>
    </row>
    <row r="97" spans="1:5" x14ac:dyDescent="0.25">
      <c r="A97"/>
      <c r="B97" s="20" t="str">
        <f t="shared" si="1"/>
        <v>1.5.1</v>
      </c>
      <c r="C97" s="21" t="str">
        <f>VLOOKUP(B97,'Base '!$A$3:$B$92,2,0)</f>
        <v>Seguros de riesgo de trabajo</v>
      </c>
      <c r="D97" s="1" t="s">
        <v>87</v>
      </c>
      <c r="E97" s="3">
        <v>3600793</v>
      </c>
    </row>
    <row r="98" spans="1:5" x14ac:dyDescent="0.25">
      <c r="A98"/>
      <c r="B98" s="20" t="str">
        <f t="shared" si="1"/>
        <v>2.1.1</v>
      </c>
      <c r="C98" s="21" t="str">
        <f>VLOOKUP(B98,'Base '!$A$3:$B$92,2,0)</f>
        <v>Alimentos para personas</v>
      </c>
      <c r="D98" s="1" t="s">
        <v>88</v>
      </c>
      <c r="E98" s="3">
        <v>2192114</v>
      </c>
    </row>
    <row r="99" spans="1:5" x14ac:dyDescent="0.25">
      <c r="A99"/>
      <c r="B99" s="20" t="str">
        <f t="shared" si="1"/>
        <v>2.5.5</v>
      </c>
      <c r="C99" s="21" t="str">
        <f>VLOOKUP(B99,'Base '!$A$3:$B$92,2,0)</f>
        <v>Tintas, pinturas y colorantes</v>
      </c>
      <c r="D99" s="1" t="s">
        <v>89</v>
      </c>
      <c r="E99" s="3">
        <v>655162</v>
      </c>
    </row>
    <row r="100" spans="1:5" x14ac:dyDescent="0.25">
      <c r="A100"/>
      <c r="B100" s="20" t="str">
        <f t="shared" si="1"/>
        <v>2.6.2</v>
      </c>
      <c r="C100" s="21" t="str">
        <f>VLOOKUP(B100,'Base '!$A$3:$B$92,2,0)</f>
        <v>Productos de Vidrio</v>
      </c>
      <c r="D100" s="1" t="s">
        <v>90</v>
      </c>
      <c r="E100" s="3">
        <v>327581</v>
      </c>
    </row>
    <row r="101" spans="1:5" x14ac:dyDescent="0.25">
      <c r="A101"/>
      <c r="B101" s="20" t="str">
        <f t="shared" si="1"/>
        <v>2.9.2</v>
      </c>
      <c r="C101" s="21" t="str">
        <f>VLOOKUP(B101,'Base '!$A$3:$B$92,2,0)</f>
        <v>Utiles de escritorio, oficina y enseñanza</v>
      </c>
      <c r="D101" s="1" t="s">
        <v>91</v>
      </c>
      <c r="E101" s="3">
        <v>459291</v>
      </c>
    </row>
    <row r="102" spans="1:5" x14ac:dyDescent="0.25">
      <c r="A102"/>
      <c r="B102" s="20" t="str">
        <f t="shared" si="1"/>
        <v>2.9.3</v>
      </c>
      <c r="C102" s="21" t="str">
        <f>VLOOKUP(B102,'Base '!$A$3:$B$92,2,0)</f>
        <v>Utiles y materiales electricos</v>
      </c>
      <c r="D102" s="1" t="s">
        <v>92</v>
      </c>
      <c r="E102" s="3">
        <v>873549</v>
      </c>
    </row>
    <row r="103" spans="1:5" x14ac:dyDescent="0.25">
      <c r="A103"/>
      <c r="B103" s="20" t="str">
        <f t="shared" si="1"/>
        <v>2.9.6</v>
      </c>
      <c r="C103" s="21" t="str">
        <f>VLOOKUP(B103,'Base '!$A$3:$B$92,2,0)</f>
        <v>Repuestos y accesorios</v>
      </c>
      <c r="D103" s="1" t="s">
        <v>93</v>
      </c>
      <c r="E103" s="3">
        <v>116619</v>
      </c>
    </row>
    <row r="104" spans="1:5" x14ac:dyDescent="0.25">
      <c r="A104"/>
      <c r="B104" s="20" t="str">
        <f t="shared" si="1"/>
        <v>2.9.9</v>
      </c>
      <c r="C104" s="21" t="str">
        <f>VLOOKUP(B104,'Base '!$A$3:$B$92,2,0)</f>
        <v>Otros N.E.P.</v>
      </c>
      <c r="D104" s="1" t="s">
        <v>94</v>
      </c>
      <c r="E104" s="3">
        <v>545968</v>
      </c>
    </row>
    <row r="105" spans="1:5" x14ac:dyDescent="0.25">
      <c r="A105"/>
      <c r="B105" s="20" t="str">
        <f t="shared" si="1"/>
        <v>3.1.4</v>
      </c>
      <c r="C105" s="21" t="str">
        <f>VLOOKUP(B105,'Base '!$A$3:$B$92,2,0)</f>
        <v>Telefonos, telex y telefax</v>
      </c>
      <c r="D105" s="1" t="s">
        <v>95</v>
      </c>
      <c r="E105" s="3">
        <v>104826</v>
      </c>
    </row>
    <row r="106" spans="1:5" x14ac:dyDescent="0.25">
      <c r="A106"/>
      <c r="B106" s="20" t="str">
        <f t="shared" si="1"/>
        <v>3.3.1</v>
      </c>
      <c r="C106" s="21" t="str">
        <f>VLOOKUP(B106,'Base '!$A$3:$B$92,2,0)</f>
        <v xml:space="preserve">Mant. y reparacion de edificios y locales </v>
      </c>
      <c r="D106" s="1" t="s">
        <v>96</v>
      </c>
      <c r="E106" s="3">
        <v>3172052</v>
      </c>
    </row>
    <row r="107" spans="1:5" x14ac:dyDescent="0.25">
      <c r="A107"/>
      <c r="B107" s="20" t="str">
        <f t="shared" si="1"/>
        <v>3.3.3</v>
      </c>
      <c r="C107" s="21" t="str">
        <f>VLOOKUP(B107,'Base '!$A$3:$B$92,2,0)</f>
        <v>Mant. y reparacion de maquinarias y equipo</v>
      </c>
      <c r="D107" s="1" t="s">
        <v>97</v>
      </c>
      <c r="E107" s="3">
        <v>4396598</v>
      </c>
    </row>
    <row r="108" spans="1:5" x14ac:dyDescent="0.25">
      <c r="A108"/>
      <c r="B108" s="20" t="str">
        <f t="shared" si="1"/>
        <v>3.3.9</v>
      </c>
      <c r="C108" s="21" t="str">
        <f>VLOOKUP(B108,'Base '!$A$3:$B$92,2,0)</f>
        <v>Otros NEP</v>
      </c>
      <c r="D108" s="1" t="s">
        <v>98</v>
      </c>
      <c r="E108" s="3">
        <v>2093662</v>
      </c>
    </row>
    <row r="109" spans="1:5" x14ac:dyDescent="0.25">
      <c r="A109"/>
      <c r="B109" s="20" t="str">
        <f t="shared" si="1"/>
        <v>3.4.9</v>
      </c>
      <c r="C109" s="21" t="str">
        <f>VLOOKUP(B109,'Base '!$A$3:$B$92,2,0)</f>
        <v>Otros N.E.P.</v>
      </c>
      <c r="D109" s="1" t="s">
        <v>99</v>
      </c>
      <c r="E109" s="3">
        <v>52622983</v>
      </c>
    </row>
    <row r="110" spans="1:5" x14ac:dyDescent="0.25">
      <c r="A110"/>
      <c r="B110" s="20" t="str">
        <f t="shared" si="1"/>
        <v>3.5.2</v>
      </c>
      <c r="C110" s="21" t="str">
        <f>VLOOKUP(B110,'Base '!$A$3:$B$92,2,0)</f>
        <v>Servicios Especializados</v>
      </c>
      <c r="D110" s="1" t="s">
        <v>100</v>
      </c>
      <c r="E110" s="3">
        <v>6730148</v>
      </c>
    </row>
    <row r="111" spans="1:5" x14ac:dyDescent="0.25">
      <c r="A111"/>
      <c r="B111" s="20" t="str">
        <f t="shared" si="1"/>
        <v>3.5.3</v>
      </c>
      <c r="C111" s="21" t="str">
        <f>VLOOKUP(B111,'Base '!$A$3:$B$92,2,0)</f>
        <v>Imprenta publicaciones y reproducciones</v>
      </c>
      <c r="D111" s="1" t="s">
        <v>101</v>
      </c>
      <c r="E111" s="3">
        <v>446643677</v>
      </c>
    </row>
    <row r="112" spans="1:5" x14ac:dyDescent="0.25">
      <c r="A112"/>
      <c r="B112" s="20" t="str">
        <f t="shared" si="1"/>
        <v>3.5.4</v>
      </c>
      <c r="C112" s="21" t="str">
        <f>VLOOKUP(B112,'Base '!$A$3:$B$92,2,0)</f>
        <v>Primas y gastos de seguros</v>
      </c>
      <c r="D112" s="1" t="s">
        <v>102</v>
      </c>
      <c r="E112" s="3">
        <v>398749</v>
      </c>
    </row>
    <row r="113" spans="1:5" x14ac:dyDescent="0.25">
      <c r="A113"/>
      <c r="B113" s="20" t="str">
        <f t="shared" si="1"/>
        <v>3.5.6</v>
      </c>
      <c r="C113" s="21" t="str">
        <f>VLOOKUP(B113,'Base '!$A$3:$B$92,2,0)</f>
        <v>Sistemas informáticos y de registro</v>
      </c>
      <c r="D113" s="1" t="s">
        <v>103</v>
      </c>
      <c r="E113" s="3">
        <v>30610591</v>
      </c>
    </row>
    <row r="114" spans="1:5" x14ac:dyDescent="0.25">
      <c r="A114"/>
      <c r="B114" s="20" t="str">
        <f t="shared" si="1"/>
        <v>3.5.7</v>
      </c>
      <c r="C114" s="21" t="str">
        <f>VLOOKUP(B114,'Base '!$A$3:$B$92,2,0)</f>
        <v>Serv. de acceso a internet  y streaming</v>
      </c>
      <c r="D114" s="1" t="s">
        <v>104</v>
      </c>
      <c r="E114" s="3">
        <v>16346</v>
      </c>
    </row>
    <row r="115" spans="1:5" x14ac:dyDescent="0.25">
      <c r="A115"/>
      <c r="B115" s="20" t="str">
        <f t="shared" si="1"/>
        <v>3.6.1</v>
      </c>
      <c r="C115" s="21" t="str">
        <f>VLOOKUP(B115,'Base '!$A$3:$B$92,2,0)</f>
        <v>Publicidad y propaganda</v>
      </c>
      <c r="D115" s="1" t="s">
        <v>105</v>
      </c>
      <c r="E115" s="3">
        <v>3025000</v>
      </c>
    </row>
    <row r="116" spans="1:5" x14ac:dyDescent="0.25">
      <c r="A116"/>
      <c r="B116" s="20" t="str">
        <f t="shared" si="1"/>
        <v>3.7.8</v>
      </c>
      <c r="C116" s="21" t="str">
        <f>VLOOKUP(B116,'Base '!$A$3:$B$92,2,0)</f>
        <v>Movilidad</v>
      </c>
      <c r="D116" s="1" t="s">
        <v>106</v>
      </c>
      <c r="E116" s="3">
        <v>5114933</v>
      </c>
    </row>
    <row r="117" spans="1:5" x14ac:dyDescent="0.25">
      <c r="A117"/>
      <c r="B117" s="20" t="str">
        <f t="shared" si="1"/>
        <v>3.9.1</v>
      </c>
      <c r="C117" s="21" t="str">
        <f>VLOOKUP(B117,'Base '!$A$3:$B$92,2,0)</f>
        <v>Servicios de ceremonial</v>
      </c>
      <c r="D117" s="1" t="s">
        <v>107</v>
      </c>
      <c r="E117" s="3">
        <v>60726647</v>
      </c>
    </row>
    <row r="118" spans="1:5" x14ac:dyDescent="0.25">
      <c r="A118"/>
      <c r="B118" s="20" t="str">
        <f t="shared" si="1"/>
        <v>3.9.9</v>
      </c>
      <c r="C118" s="21" t="str">
        <f>VLOOKUP(B118,'Base '!$A$3:$B$92,2,0)</f>
        <v>Otros NEP</v>
      </c>
      <c r="D118" s="1" t="s">
        <v>108</v>
      </c>
      <c r="E118" s="3">
        <v>2475000</v>
      </c>
    </row>
    <row r="119" spans="1:5" x14ac:dyDescent="0.25">
      <c r="A119"/>
      <c r="B119" s="20" t="str">
        <f t="shared" si="1"/>
        <v>4.3.3</v>
      </c>
      <c r="C119" s="21" t="str">
        <f>VLOOKUP(B119,'Base '!$A$3:$B$92,2,0)</f>
        <v>Equipo Sanitario y de Laboratorio</v>
      </c>
      <c r="D119" s="1" t="s">
        <v>109</v>
      </c>
      <c r="E119" s="3">
        <v>161007</v>
      </c>
    </row>
    <row r="120" spans="1:5" x14ac:dyDescent="0.25">
      <c r="A120"/>
      <c r="B120" s="20" t="str">
        <f t="shared" si="1"/>
        <v>4.3.5</v>
      </c>
      <c r="C120" s="21" t="str">
        <f>VLOOKUP(B120,'Base '!$A$3:$B$92,2,0)</f>
        <v>Equipo educación, cultural y recreativo</v>
      </c>
      <c r="D120" s="1" t="s">
        <v>110</v>
      </c>
      <c r="E120" s="3">
        <v>176119</v>
      </c>
    </row>
    <row r="121" spans="1:5" x14ac:dyDescent="0.25">
      <c r="A121"/>
      <c r="B121" s="20" t="str">
        <f t="shared" si="1"/>
        <v>4.3.6</v>
      </c>
      <c r="C121" s="21" t="str">
        <f>VLOOKUP(B121,'Base '!$A$3:$B$92,2,0)</f>
        <v>Equipo para computacion</v>
      </c>
      <c r="D121" s="1" t="s">
        <v>111</v>
      </c>
      <c r="E121" s="3">
        <v>9099311</v>
      </c>
    </row>
    <row r="122" spans="1:5" x14ac:dyDescent="0.25">
      <c r="A122"/>
      <c r="B122" s="20" t="str">
        <f t="shared" si="1"/>
        <v>4.3.7</v>
      </c>
      <c r="C122" s="21" t="str">
        <f>VLOOKUP(B122,'Base '!$A$3:$B$92,2,0)</f>
        <v>Equipo de oficina y moblaje</v>
      </c>
      <c r="D122" s="1" t="s">
        <v>112</v>
      </c>
      <c r="E122" s="3">
        <v>5498542</v>
      </c>
    </row>
    <row r="123" spans="1:5" x14ac:dyDescent="0.25">
      <c r="A123"/>
      <c r="B123" s="20" t="str">
        <f t="shared" si="1"/>
        <v>4.8.1</v>
      </c>
      <c r="C123" s="21" t="str">
        <f>VLOOKUP(B123,'Base '!$A$3:$B$92,2,0)</f>
        <v xml:space="preserve">Programas de Computacion </v>
      </c>
      <c r="D123" s="1" t="s">
        <v>113</v>
      </c>
      <c r="E123" s="3">
        <v>18867394</v>
      </c>
    </row>
    <row r="124" spans="1:5" x14ac:dyDescent="0.25">
      <c r="A124"/>
      <c r="B124" s="20" t="s">
        <v>359</v>
      </c>
      <c r="C124" s="21" t="s">
        <v>529</v>
      </c>
      <c r="D124" s="1" t="s">
        <v>114</v>
      </c>
      <c r="E124" s="3">
        <v>1052934383</v>
      </c>
    </row>
    <row r="125" spans="1:5" x14ac:dyDescent="0.25">
      <c r="A125"/>
      <c r="B125" s="20" t="s">
        <v>531</v>
      </c>
      <c r="C125" s="21" t="s">
        <v>532</v>
      </c>
      <c r="D125" s="1" t="s">
        <v>115</v>
      </c>
      <c r="E125" s="3">
        <v>1451759885</v>
      </c>
    </row>
    <row r="126" spans="1:5" s="36" customFormat="1" x14ac:dyDescent="0.25">
      <c r="A126"/>
      <c r="B126" s="34"/>
      <c r="C126" s="34"/>
      <c r="D126" s="34"/>
      <c r="E126" s="35">
        <f>SUM(E11:E125)</f>
        <v>27334620322</v>
      </c>
    </row>
    <row r="127" spans="1:5" s="36" customFormat="1" x14ac:dyDescent="0.25">
      <c r="A127"/>
      <c r="B127" s="34"/>
      <c r="C127" s="34"/>
      <c r="D127" s="34"/>
      <c r="E127" s="37"/>
    </row>
    <row r="128" spans="1:5" s="15" customFormat="1" ht="20.25" customHeight="1" x14ac:dyDescent="0.25">
      <c r="A128"/>
      <c r="B128" s="12" t="s">
        <v>545</v>
      </c>
      <c r="C128" s="13"/>
      <c r="D128" s="11"/>
      <c r="E128" s="14"/>
    </row>
    <row r="129" spans="1:5" x14ac:dyDescent="0.25">
      <c r="A129"/>
      <c r="B129" s="16" t="s">
        <v>345</v>
      </c>
      <c r="C129" s="17" t="s">
        <v>346</v>
      </c>
      <c r="D129" s="17" t="s">
        <v>347</v>
      </c>
      <c r="E129" s="18" t="s">
        <v>0</v>
      </c>
    </row>
    <row r="130" spans="1:5" x14ac:dyDescent="0.25">
      <c r="A130"/>
      <c r="B130" s="20" t="str">
        <f t="shared" si="1"/>
        <v>1.1.1</v>
      </c>
      <c r="C130" s="21" t="str">
        <f>VLOOKUP(B130,'Base '!$A$3:$B$92,2,0)</f>
        <v>Retribucion del Cargo PP</v>
      </c>
      <c r="D130" s="1" t="s">
        <v>116</v>
      </c>
      <c r="E130" s="3">
        <v>25054973897</v>
      </c>
    </row>
    <row r="131" spans="1:5" x14ac:dyDescent="0.25">
      <c r="A131"/>
      <c r="B131" s="20" t="str">
        <f t="shared" si="1"/>
        <v>1.1.4</v>
      </c>
      <c r="C131" s="21" t="str">
        <f>VLOOKUP(B131,'Base '!$A$3:$B$92,2,0)</f>
        <v>SAC PP</v>
      </c>
      <c r="D131" s="1" t="s">
        <v>117</v>
      </c>
      <c r="E131" s="3">
        <v>2087914491</v>
      </c>
    </row>
    <row r="132" spans="1:5" x14ac:dyDescent="0.25">
      <c r="A132"/>
      <c r="B132" s="20" t="str">
        <f t="shared" si="1"/>
        <v>1.1.6</v>
      </c>
      <c r="C132" s="21" t="str">
        <f>VLOOKUP(B132,'Base '!$A$3:$B$92,2,0)</f>
        <v>Contribuciones Patronales PP</v>
      </c>
      <c r="D132" s="1" t="s">
        <v>118</v>
      </c>
      <c r="E132" s="3">
        <v>7167695139</v>
      </c>
    </row>
    <row r="133" spans="1:5" x14ac:dyDescent="0.25">
      <c r="A133"/>
      <c r="B133" s="20" t="str">
        <f t="shared" si="1"/>
        <v>1.4.1</v>
      </c>
      <c r="C133" s="21" t="str">
        <f>VLOOKUP(B133,'Base '!$A$3:$B$92,2,0)</f>
        <v>Asignaciones Familiares</v>
      </c>
      <c r="D133" s="1" t="s">
        <v>119</v>
      </c>
      <c r="E133" s="3">
        <v>323634675</v>
      </c>
    </row>
    <row r="134" spans="1:5" x14ac:dyDescent="0.25">
      <c r="A134"/>
      <c r="B134" s="20" t="str">
        <f t="shared" si="1"/>
        <v>1.5.1</v>
      </c>
      <c r="C134" s="21" t="str">
        <f>VLOOKUP(B134,'Base '!$A$3:$B$92,2,0)</f>
        <v>Seguros de riesgo de trabajo</v>
      </c>
      <c r="D134" s="1" t="s">
        <v>120</v>
      </c>
      <c r="E134" s="3">
        <v>143303106</v>
      </c>
    </row>
    <row r="135" spans="1:5" x14ac:dyDescent="0.25">
      <c r="A135"/>
      <c r="B135" s="20" t="str">
        <f t="shared" si="1"/>
        <v>1.5.9</v>
      </c>
      <c r="C135" s="21" t="str">
        <f>VLOOKUP(B135,'Base '!$A$3:$B$92,2,0)</f>
        <v>Asistencia Social sin Discriminar</v>
      </c>
      <c r="D135" s="1" t="s">
        <v>121</v>
      </c>
      <c r="E135" s="3">
        <v>18262719</v>
      </c>
    </row>
    <row r="136" spans="1:5" x14ac:dyDescent="0.25">
      <c r="A136"/>
      <c r="B136" s="20" t="str">
        <f t="shared" si="1"/>
        <v>2.1.1</v>
      </c>
      <c r="C136" s="21" t="str">
        <f>VLOOKUP(B136,'Base '!$A$3:$B$92,2,0)</f>
        <v>Alimentos para personas</v>
      </c>
      <c r="D136" s="1" t="s">
        <v>122</v>
      </c>
      <c r="E136" s="3">
        <v>91057043</v>
      </c>
    </row>
    <row r="137" spans="1:5" x14ac:dyDescent="0.25">
      <c r="A137"/>
      <c r="B137" s="20" t="str">
        <f t="shared" si="1"/>
        <v>2.5.5</v>
      </c>
      <c r="C137" s="21" t="str">
        <f>VLOOKUP(B137,'Base '!$A$3:$B$92,2,0)</f>
        <v>Tintas, pinturas y colorantes</v>
      </c>
      <c r="D137" s="1" t="s">
        <v>123</v>
      </c>
      <c r="E137" s="3">
        <v>27214417</v>
      </c>
    </row>
    <row r="138" spans="1:5" x14ac:dyDescent="0.25">
      <c r="A138"/>
      <c r="B138" s="20" t="str">
        <f t="shared" si="1"/>
        <v>2.6.2</v>
      </c>
      <c r="C138" s="21" t="str">
        <f>VLOOKUP(B138,'Base '!$A$3:$B$92,2,0)</f>
        <v>Productos de Vidrio</v>
      </c>
      <c r="D138" s="1" t="s">
        <v>124</v>
      </c>
      <c r="E138" s="3">
        <v>13607208</v>
      </c>
    </row>
    <row r="139" spans="1:5" x14ac:dyDescent="0.25">
      <c r="A139"/>
      <c r="B139" s="20" t="str">
        <f t="shared" si="1"/>
        <v>2.9.2</v>
      </c>
      <c r="C139" s="21" t="str">
        <f>VLOOKUP(B139,'Base '!$A$3:$B$92,2,0)</f>
        <v>Utiles de escritorio, oficina y enseñanza</v>
      </c>
      <c r="D139" s="1" t="s">
        <v>125</v>
      </c>
      <c r="E139" s="3">
        <v>19078231</v>
      </c>
    </row>
    <row r="140" spans="1:5" x14ac:dyDescent="0.25">
      <c r="A140"/>
      <c r="B140" s="20" t="str">
        <f t="shared" si="1"/>
        <v>2.9.3</v>
      </c>
      <c r="C140" s="21" t="str">
        <f>VLOOKUP(B140,'Base '!$A$3:$B$92,2,0)</f>
        <v>Utiles y materiales electricos</v>
      </c>
      <c r="D140" s="1" t="s">
        <v>126</v>
      </c>
      <c r="E140" s="3">
        <v>36285889</v>
      </c>
    </row>
    <row r="141" spans="1:5" x14ac:dyDescent="0.25">
      <c r="A141"/>
      <c r="B141" s="20" t="str">
        <f t="shared" si="1"/>
        <v>2.9.6</v>
      </c>
      <c r="C141" s="21" t="str">
        <f>VLOOKUP(B141,'Base '!$A$3:$B$92,2,0)</f>
        <v>Repuestos y accesorios</v>
      </c>
      <c r="D141" s="1" t="s">
        <v>127</v>
      </c>
      <c r="E141" s="3">
        <v>4844166</v>
      </c>
    </row>
    <row r="142" spans="1:5" x14ac:dyDescent="0.25">
      <c r="A142"/>
      <c r="B142" s="20" t="str">
        <f t="shared" si="1"/>
        <v>2.9.9</v>
      </c>
      <c r="C142" s="21" t="str">
        <f>VLOOKUP(B142,'Base '!$A$3:$B$92,2,0)</f>
        <v>Otros N.E.P.</v>
      </c>
      <c r="D142" s="1" t="s">
        <v>128</v>
      </c>
      <c r="E142" s="3">
        <v>22678681</v>
      </c>
    </row>
    <row r="143" spans="1:5" x14ac:dyDescent="0.25">
      <c r="A143"/>
      <c r="B143" s="20" t="str">
        <f t="shared" si="1"/>
        <v>3.1.4</v>
      </c>
      <c r="C143" s="21" t="str">
        <f>VLOOKUP(B143,'Base '!$A$3:$B$92,2,0)</f>
        <v>Telefonos, telex y telefax</v>
      </c>
      <c r="D143" s="1" t="s">
        <v>129</v>
      </c>
      <c r="E143" s="3">
        <v>4354307</v>
      </c>
    </row>
    <row r="144" spans="1:5" x14ac:dyDescent="0.25">
      <c r="A144"/>
      <c r="B144" s="20" t="str">
        <f t="shared" ref="B144:B215" si="2">MID(D144,19,5)</f>
        <v>3.3.1</v>
      </c>
      <c r="C144" s="21" t="str">
        <f>VLOOKUP(B144,'Base '!$A$3:$B$92,2,0)</f>
        <v xml:space="preserve">Mant. y reparacion de edificios y locales </v>
      </c>
      <c r="D144" s="1" t="s">
        <v>130</v>
      </c>
      <c r="E144" s="3">
        <v>131762171</v>
      </c>
    </row>
    <row r="145" spans="1:5" x14ac:dyDescent="0.25">
      <c r="A145"/>
      <c r="B145" s="20" t="str">
        <f t="shared" si="2"/>
        <v>3.3.3</v>
      </c>
      <c r="C145" s="21" t="str">
        <f>VLOOKUP(B145,'Base '!$A$3:$B$92,2,0)</f>
        <v>Mant. y reparacion de maquinarias y equipo</v>
      </c>
      <c r="D145" s="1" t="s">
        <v>131</v>
      </c>
      <c r="E145" s="3">
        <v>182627931</v>
      </c>
    </row>
    <row r="146" spans="1:5" x14ac:dyDescent="0.25">
      <c r="A146"/>
      <c r="B146" s="20" t="str">
        <f t="shared" si="2"/>
        <v>3.3.9</v>
      </c>
      <c r="C146" s="21" t="str">
        <f>VLOOKUP(B146,'Base '!$A$3:$B$92,2,0)</f>
        <v>Otros NEP</v>
      </c>
      <c r="D146" s="1" t="s">
        <v>132</v>
      </c>
      <c r="E146" s="3">
        <v>86967478</v>
      </c>
    </row>
    <row r="147" spans="1:5" x14ac:dyDescent="0.25">
      <c r="A147"/>
      <c r="B147" s="20" t="str">
        <f t="shared" si="2"/>
        <v>3.4.9</v>
      </c>
      <c r="C147" s="21" t="str">
        <f>VLOOKUP(B147,'Base '!$A$3:$B$92,2,0)</f>
        <v>Otros N.E.P.</v>
      </c>
      <c r="D147" s="1" t="s">
        <v>133</v>
      </c>
      <c r="E147" s="3">
        <v>607663</v>
      </c>
    </row>
    <row r="148" spans="1:5" x14ac:dyDescent="0.25">
      <c r="A148"/>
      <c r="B148" s="20" t="str">
        <f t="shared" si="2"/>
        <v>3.5.2</v>
      </c>
      <c r="C148" s="21" t="str">
        <f>VLOOKUP(B148,'Base '!$A$3:$B$92,2,0)</f>
        <v>Servicios Especializados</v>
      </c>
      <c r="D148" s="1" t="s">
        <v>134</v>
      </c>
      <c r="E148" s="3">
        <v>176752302</v>
      </c>
    </row>
    <row r="149" spans="1:5" x14ac:dyDescent="0.25">
      <c r="A149"/>
      <c r="B149" s="20" t="str">
        <f t="shared" si="2"/>
        <v>3.5.3</v>
      </c>
      <c r="C149" s="21" t="str">
        <f>VLOOKUP(B149,'Base '!$A$3:$B$92,2,0)</f>
        <v>Imprenta publicaciones y reproducciones</v>
      </c>
      <c r="D149" s="1" t="s">
        <v>135</v>
      </c>
      <c r="E149" s="3">
        <v>1814294</v>
      </c>
    </row>
    <row r="150" spans="1:5" x14ac:dyDescent="0.25">
      <c r="A150"/>
      <c r="B150" s="20" t="str">
        <f t="shared" si="2"/>
        <v>3.5.4</v>
      </c>
      <c r="C150" s="21" t="str">
        <f>VLOOKUP(B150,'Base '!$A$3:$B$92,2,0)</f>
        <v>Primas y gastos de seguros</v>
      </c>
      <c r="D150" s="1" t="s">
        <v>136</v>
      </c>
      <c r="E150" s="3">
        <v>16563422</v>
      </c>
    </row>
    <row r="151" spans="1:5" x14ac:dyDescent="0.25">
      <c r="A151"/>
      <c r="B151" s="20" t="str">
        <f t="shared" si="2"/>
        <v>3.5.6</v>
      </c>
      <c r="C151" s="21" t="str">
        <f>VLOOKUP(B151,'Base '!$A$3:$B$92,2,0)</f>
        <v>Sistemas informáticos y de registro</v>
      </c>
      <c r="D151" s="1" t="s">
        <v>137</v>
      </c>
      <c r="E151" s="3">
        <v>905597573</v>
      </c>
    </row>
    <row r="152" spans="1:5" x14ac:dyDescent="0.25">
      <c r="A152"/>
      <c r="B152" s="20" t="str">
        <f t="shared" si="2"/>
        <v>3.5.7</v>
      </c>
      <c r="C152" s="21" t="str">
        <f>VLOOKUP(B152,'Base '!$A$3:$B$92,2,0)</f>
        <v>Serv. de acceso a internet  y streaming</v>
      </c>
      <c r="D152" s="1" t="s">
        <v>138</v>
      </c>
      <c r="E152" s="3">
        <v>678986</v>
      </c>
    </row>
    <row r="153" spans="1:5" x14ac:dyDescent="0.25">
      <c r="A153"/>
      <c r="B153" s="20" t="str">
        <f t="shared" si="2"/>
        <v>3.7.8</v>
      </c>
      <c r="C153" s="21" t="str">
        <f>VLOOKUP(B153,'Base '!$A$3:$B$92,2,0)</f>
        <v>Movilidad</v>
      </c>
      <c r="D153" s="1" t="s">
        <v>139</v>
      </c>
      <c r="E153" s="3">
        <v>212466434</v>
      </c>
    </row>
    <row r="154" spans="1:5" x14ac:dyDescent="0.25">
      <c r="A154"/>
      <c r="B154" s="20" t="str">
        <f t="shared" si="2"/>
        <v>4.3.3</v>
      </c>
      <c r="C154" s="21" t="str">
        <f>VLOOKUP(B154,'Base '!$A$3:$B$92,2,0)</f>
        <v>Equipo Sanitario y de Laboratorio</v>
      </c>
      <c r="D154" s="1" t="s">
        <v>140</v>
      </c>
      <c r="E154" s="3">
        <v>6687968</v>
      </c>
    </row>
    <row r="155" spans="1:5" x14ac:dyDescent="0.25">
      <c r="A155"/>
      <c r="B155" s="20" t="str">
        <f t="shared" si="2"/>
        <v>4.3.5</v>
      </c>
      <c r="C155" s="21" t="str">
        <f>VLOOKUP(B155,'Base '!$A$3:$B$92,2,0)</f>
        <v>Equipo educación, cultural y recreativo</v>
      </c>
      <c r="D155" s="1" t="s">
        <v>141</v>
      </c>
      <c r="E155" s="3">
        <v>7315729</v>
      </c>
    </row>
    <row r="156" spans="1:5" x14ac:dyDescent="0.25">
      <c r="A156"/>
      <c r="B156" s="20" t="str">
        <f t="shared" si="2"/>
        <v>4.3.6</v>
      </c>
      <c r="C156" s="21" t="str">
        <f>VLOOKUP(B156,'Base '!$A$3:$B$92,2,0)</f>
        <v>Equipo para computacion</v>
      </c>
      <c r="D156" s="1" t="s">
        <v>142</v>
      </c>
      <c r="E156" s="3">
        <v>387413791</v>
      </c>
    </row>
    <row r="157" spans="1:5" x14ac:dyDescent="0.25">
      <c r="A157"/>
      <c r="B157" s="20" t="str">
        <f t="shared" si="2"/>
        <v>4.3.7</v>
      </c>
      <c r="C157" s="21" t="str">
        <f>VLOOKUP(B157,'Base '!$A$3:$B$92,2,0)</f>
        <v>Equipo de oficina y moblaje</v>
      </c>
      <c r="D157" s="1" t="s">
        <v>143</v>
      </c>
      <c r="E157" s="3">
        <v>228400960</v>
      </c>
    </row>
    <row r="158" spans="1:5" x14ac:dyDescent="0.25">
      <c r="A158"/>
      <c r="B158" s="20" t="str">
        <f t="shared" si="2"/>
        <v>4.8.1</v>
      </c>
      <c r="C158" s="21" t="str">
        <f>VLOOKUP(B158,'Base '!$A$3:$B$92,2,0)</f>
        <v xml:space="preserve">Programas de Computacion </v>
      </c>
      <c r="D158" s="1" t="s">
        <v>144</v>
      </c>
      <c r="E158" s="3">
        <v>536246593</v>
      </c>
    </row>
    <row r="159" spans="1:5" x14ac:dyDescent="0.25">
      <c r="A159"/>
      <c r="B159" s="20" t="str">
        <f t="shared" si="2"/>
        <v>5.1.7</v>
      </c>
      <c r="C159" s="21" t="str">
        <f>VLOOKUP(B159,'Base '!$A$3:$B$92,2,0)</f>
        <v>Transferencias a otras instituciones sin fines de lucro</v>
      </c>
      <c r="D159" s="1" t="s">
        <v>145</v>
      </c>
      <c r="E159" s="3">
        <v>1000000</v>
      </c>
    </row>
    <row r="160" spans="1:5" x14ac:dyDescent="0.25">
      <c r="A160"/>
      <c r="B160" s="20" t="str">
        <f t="shared" si="2"/>
        <v>1.1.1</v>
      </c>
      <c r="C160" s="21" t="str">
        <f>VLOOKUP(B160,'Base '!$A$3:$B$92,2,0)</f>
        <v>Retribucion del Cargo PP</v>
      </c>
      <c r="D160" s="1" t="s">
        <v>146</v>
      </c>
      <c r="E160" s="3">
        <v>309384842</v>
      </c>
    </row>
    <row r="161" spans="1:5" x14ac:dyDescent="0.25">
      <c r="A161"/>
      <c r="B161" s="20" t="str">
        <f t="shared" si="2"/>
        <v>1.1.4</v>
      </c>
      <c r="C161" s="21" t="str">
        <f>VLOOKUP(B161,'Base '!$A$3:$B$92,2,0)</f>
        <v>SAC PP</v>
      </c>
      <c r="D161" s="1" t="s">
        <v>147</v>
      </c>
      <c r="E161" s="3">
        <v>25782070</v>
      </c>
    </row>
    <row r="162" spans="1:5" x14ac:dyDescent="0.25">
      <c r="A162"/>
      <c r="B162" s="20" t="str">
        <f t="shared" si="2"/>
        <v>1.1.6</v>
      </c>
      <c r="C162" s="21" t="str">
        <f>VLOOKUP(B162,'Base '!$A$3:$B$92,2,0)</f>
        <v>Contribuciones Patronales PP</v>
      </c>
      <c r="D162" s="1" t="s">
        <v>148</v>
      </c>
      <c r="E162" s="3">
        <v>90260449</v>
      </c>
    </row>
    <row r="163" spans="1:5" s="36" customFormat="1" x14ac:dyDescent="0.25">
      <c r="A163"/>
      <c r="B163" s="34"/>
      <c r="C163" s="34"/>
      <c r="D163" s="34"/>
      <c r="E163" s="38">
        <f>SUM(E130:E162)</f>
        <v>38323234625</v>
      </c>
    </row>
    <row r="164" spans="1:5" s="36" customFormat="1" x14ac:dyDescent="0.25">
      <c r="A164"/>
      <c r="B164" s="34"/>
      <c r="C164" s="34"/>
      <c r="D164" s="34"/>
      <c r="E164" s="37"/>
    </row>
    <row r="165" spans="1:5" s="15" customFormat="1" ht="20.25" customHeight="1" x14ac:dyDescent="0.25">
      <c r="A165"/>
      <c r="B165" s="12" t="s">
        <v>546</v>
      </c>
      <c r="C165" s="13"/>
      <c r="D165" s="11"/>
      <c r="E165" s="14"/>
    </row>
    <row r="166" spans="1:5" x14ac:dyDescent="0.25">
      <c r="A166"/>
      <c r="B166" s="16" t="s">
        <v>345</v>
      </c>
      <c r="C166" s="17" t="s">
        <v>346</v>
      </c>
      <c r="D166" s="17" t="s">
        <v>347</v>
      </c>
      <c r="E166" s="18" t="s">
        <v>0</v>
      </c>
    </row>
    <row r="167" spans="1:5" x14ac:dyDescent="0.25">
      <c r="A167"/>
      <c r="B167" s="20" t="str">
        <f t="shared" si="2"/>
        <v>1.1.1</v>
      </c>
      <c r="C167" s="21" t="str">
        <f>VLOOKUP(B167,'Base '!$A$3:$B$92,2,0)</f>
        <v>Retribucion del Cargo PP</v>
      </c>
      <c r="D167" s="1" t="s">
        <v>149</v>
      </c>
      <c r="E167" s="3">
        <v>21518433742</v>
      </c>
    </row>
    <row r="168" spans="1:5" x14ac:dyDescent="0.25">
      <c r="A168"/>
      <c r="B168" s="20" t="str">
        <f t="shared" si="2"/>
        <v>1.1.4</v>
      </c>
      <c r="C168" s="21" t="str">
        <f>VLOOKUP(B168,'Base '!$A$3:$B$92,2,0)</f>
        <v>SAC PP</v>
      </c>
      <c r="D168" s="1" t="s">
        <v>150</v>
      </c>
      <c r="E168" s="3">
        <v>1793202811</v>
      </c>
    </row>
    <row r="169" spans="1:5" x14ac:dyDescent="0.25">
      <c r="A169"/>
      <c r="B169" s="20" t="str">
        <f t="shared" si="2"/>
        <v>1.1.6</v>
      </c>
      <c r="C169" s="21" t="str">
        <f>VLOOKUP(B169,'Base '!$A$3:$B$92,2,0)</f>
        <v>Contribuciones Patronales PP</v>
      </c>
      <c r="D169" s="1" t="s">
        <v>151</v>
      </c>
      <c r="E169" s="3">
        <v>6153218755</v>
      </c>
    </row>
    <row r="170" spans="1:5" x14ac:dyDescent="0.25">
      <c r="A170"/>
      <c r="B170" s="20" t="str">
        <f t="shared" si="2"/>
        <v>1.4.1</v>
      </c>
      <c r="C170" s="21" t="str">
        <f>VLOOKUP(B170,'Base '!$A$3:$B$92,2,0)</f>
        <v>Asignaciones Familiares</v>
      </c>
      <c r="D170" s="1" t="s">
        <v>152</v>
      </c>
      <c r="E170" s="3">
        <v>380318289</v>
      </c>
    </row>
    <row r="171" spans="1:5" x14ac:dyDescent="0.25">
      <c r="A171"/>
      <c r="B171" s="20" t="str">
        <f t="shared" si="2"/>
        <v>1.5.1</v>
      </c>
      <c r="C171" s="21" t="str">
        <f>VLOOKUP(B171,'Base '!$A$3:$B$92,2,0)</f>
        <v>Seguros de riesgo de trabajo</v>
      </c>
      <c r="D171" s="1" t="s">
        <v>153</v>
      </c>
      <c r="E171" s="3">
        <v>113387329</v>
      </c>
    </row>
    <row r="172" spans="1:5" x14ac:dyDescent="0.25">
      <c r="A172"/>
      <c r="B172" s="20" t="str">
        <f t="shared" si="2"/>
        <v>1.5.9</v>
      </c>
      <c r="C172" s="21" t="str">
        <f>VLOOKUP(B172,'Base '!$A$3:$B$92,2,0)</f>
        <v>Asistencia Social sin Discriminar</v>
      </c>
      <c r="D172" s="1" t="s">
        <v>154</v>
      </c>
      <c r="E172" s="3">
        <v>49858046</v>
      </c>
    </row>
    <row r="173" spans="1:5" x14ac:dyDescent="0.25">
      <c r="A173"/>
      <c r="B173" s="20" t="str">
        <f t="shared" si="2"/>
        <v>2.1.1</v>
      </c>
      <c r="C173" s="21" t="str">
        <f>VLOOKUP(B173,'Base '!$A$3:$B$92,2,0)</f>
        <v>Alimentos para personas</v>
      </c>
      <c r="D173" s="1" t="s">
        <v>155</v>
      </c>
      <c r="E173" s="3">
        <v>66184980</v>
      </c>
    </row>
    <row r="174" spans="1:5" x14ac:dyDescent="0.25">
      <c r="A174"/>
      <c r="B174" s="20" t="str">
        <f t="shared" si="2"/>
        <v>2.5.5</v>
      </c>
      <c r="C174" s="21" t="str">
        <f>VLOOKUP(B174,'Base '!$A$3:$B$92,2,0)</f>
        <v>Tintas, pinturas y colorantes</v>
      </c>
      <c r="D174" s="1" t="s">
        <v>156</v>
      </c>
      <c r="E174" s="3">
        <v>19780849</v>
      </c>
    </row>
    <row r="175" spans="1:5" x14ac:dyDescent="0.25">
      <c r="A175"/>
      <c r="B175" s="20" t="str">
        <f t="shared" si="2"/>
        <v>2.6.2</v>
      </c>
      <c r="C175" s="21" t="str">
        <f>VLOOKUP(B175,'Base '!$A$3:$B$92,2,0)</f>
        <v>Productos de Vidrio</v>
      </c>
      <c r="D175" s="1" t="s">
        <v>157</v>
      </c>
      <c r="E175" s="3">
        <v>9890425</v>
      </c>
    </row>
    <row r="176" spans="1:5" x14ac:dyDescent="0.25">
      <c r="A176"/>
      <c r="B176" s="20" t="str">
        <f t="shared" si="2"/>
        <v>2.9.2</v>
      </c>
      <c r="C176" s="21" t="str">
        <f>VLOOKUP(B176,'Base '!$A$3:$B$92,2,0)</f>
        <v>Utiles de escritorio, oficina y enseñanza</v>
      </c>
      <c r="D176" s="1" t="s">
        <v>158</v>
      </c>
      <c r="E176" s="3">
        <v>13867048</v>
      </c>
    </row>
    <row r="177" spans="1:5" x14ac:dyDescent="0.25">
      <c r="A177"/>
      <c r="B177" s="20" t="str">
        <f t="shared" si="2"/>
        <v>2.9.3</v>
      </c>
      <c r="C177" s="21" t="str">
        <f>VLOOKUP(B177,'Base '!$A$3:$B$92,2,0)</f>
        <v>Utiles y materiales electricos</v>
      </c>
      <c r="D177" s="1" t="s">
        <v>159</v>
      </c>
      <c r="E177" s="3">
        <v>26374465</v>
      </c>
    </row>
    <row r="178" spans="1:5" x14ac:dyDescent="0.25">
      <c r="A178"/>
      <c r="B178" s="20" t="str">
        <f t="shared" si="2"/>
        <v>2.9.6</v>
      </c>
      <c r="C178" s="21" t="str">
        <f>VLOOKUP(B178,'Base '!$A$3:$B$92,2,0)</f>
        <v>Repuestos y accesorios</v>
      </c>
      <c r="D178" s="1" t="s">
        <v>160</v>
      </c>
      <c r="E178" s="3">
        <v>3520991</v>
      </c>
    </row>
    <row r="179" spans="1:5" x14ac:dyDescent="0.25">
      <c r="A179"/>
      <c r="B179" s="20" t="str">
        <f t="shared" si="2"/>
        <v>2.9.9</v>
      </c>
      <c r="C179" s="21" t="str">
        <f>VLOOKUP(B179,'Base '!$A$3:$B$92,2,0)</f>
        <v>Otros N.E.P.</v>
      </c>
      <c r="D179" s="1" t="s">
        <v>161</v>
      </c>
      <c r="E179" s="3">
        <v>16484041</v>
      </c>
    </row>
    <row r="180" spans="1:5" x14ac:dyDescent="0.25">
      <c r="A180"/>
      <c r="B180" s="20" t="str">
        <f t="shared" si="2"/>
        <v>3.1.4</v>
      </c>
      <c r="C180" s="21" t="str">
        <f>VLOOKUP(B180,'Base '!$A$3:$B$92,2,0)</f>
        <v>Telefonos, telex y telefax</v>
      </c>
      <c r="D180" s="1" t="s">
        <v>162</v>
      </c>
      <c r="E180" s="3">
        <v>3164936</v>
      </c>
    </row>
    <row r="181" spans="1:5" x14ac:dyDescent="0.25">
      <c r="A181"/>
      <c r="B181" s="20" t="str">
        <f t="shared" si="2"/>
        <v>3.3.1</v>
      </c>
      <c r="C181" s="21" t="str">
        <f>VLOOKUP(B181,'Base '!$A$3:$B$92,2,0)</f>
        <v xml:space="preserve">Mant. y reparacion de edificios y locales </v>
      </c>
      <c r="D181" s="1" t="s">
        <v>163</v>
      </c>
      <c r="E181" s="3">
        <v>95771578</v>
      </c>
    </row>
    <row r="182" spans="1:5" x14ac:dyDescent="0.25">
      <c r="A182"/>
      <c r="B182" s="20" t="str">
        <f t="shared" si="2"/>
        <v>3.3.3</v>
      </c>
      <c r="C182" s="21" t="str">
        <f>VLOOKUP(B182,'Base '!$A$3:$B$92,2,0)</f>
        <v>Mant. y reparacion de maquinarias y equipo</v>
      </c>
      <c r="D182" s="1" t="s">
        <v>164</v>
      </c>
      <c r="E182" s="3">
        <v>132743450</v>
      </c>
    </row>
    <row r="183" spans="1:5" x14ac:dyDescent="0.25">
      <c r="A183"/>
      <c r="B183" s="20" t="str">
        <f t="shared" si="2"/>
        <v>3.3.9</v>
      </c>
      <c r="C183" s="21" t="str">
        <f>VLOOKUP(B183,'Base '!$A$3:$B$92,2,0)</f>
        <v>Otros NEP</v>
      </c>
      <c r="D183" s="1" t="s">
        <v>165</v>
      </c>
      <c r="E183" s="3">
        <v>63212473</v>
      </c>
    </row>
    <row r="184" spans="1:5" x14ac:dyDescent="0.25">
      <c r="A184"/>
      <c r="B184" s="20" t="str">
        <f t="shared" si="2"/>
        <v>3.5.2</v>
      </c>
      <c r="C184" s="21" t="str">
        <f>VLOOKUP(B184,'Base '!$A$3:$B$92,2,0)</f>
        <v>Servicios Especializados</v>
      </c>
      <c r="D184" s="1" t="s">
        <v>166</v>
      </c>
      <c r="E184" s="3">
        <v>128472738</v>
      </c>
    </row>
    <row r="185" spans="1:5" x14ac:dyDescent="0.25">
      <c r="A185"/>
      <c r="B185" s="20" t="str">
        <f t="shared" si="2"/>
        <v>3.5.3</v>
      </c>
      <c r="C185" s="21" t="str">
        <f>VLOOKUP(B185,'Base '!$A$3:$B$92,2,0)</f>
        <v>Imprenta publicaciones y reproducciones</v>
      </c>
      <c r="D185" s="1" t="s">
        <v>167</v>
      </c>
      <c r="E185" s="3">
        <v>1318723</v>
      </c>
    </row>
    <row r="186" spans="1:5" x14ac:dyDescent="0.25">
      <c r="A186"/>
      <c r="B186" s="20" t="str">
        <f t="shared" si="2"/>
        <v>3.5.4</v>
      </c>
      <c r="C186" s="21" t="str">
        <f>VLOOKUP(B186,'Base '!$A$3:$B$92,2,0)</f>
        <v>Primas y gastos de seguros</v>
      </c>
      <c r="D186" s="1" t="s">
        <v>168</v>
      </c>
      <c r="E186" s="3">
        <v>12039154</v>
      </c>
    </row>
    <row r="187" spans="1:5" x14ac:dyDescent="0.25">
      <c r="A187"/>
      <c r="B187" s="20" t="str">
        <f t="shared" si="2"/>
        <v>3.5.6</v>
      </c>
      <c r="C187" s="21" t="str">
        <f>VLOOKUP(B187,'Base '!$A$3:$B$92,2,0)</f>
        <v>Sistemas informáticos y de registro</v>
      </c>
      <c r="D187" s="1" t="s">
        <v>169</v>
      </c>
      <c r="E187" s="3">
        <v>632214595</v>
      </c>
    </row>
    <row r="188" spans="1:5" x14ac:dyDescent="0.25">
      <c r="A188"/>
      <c r="B188" s="20" t="str">
        <f t="shared" si="2"/>
        <v>3.5.7</v>
      </c>
      <c r="C188" s="21" t="str">
        <f>VLOOKUP(B188,'Base '!$A$3:$B$92,2,0)</f>
        <v>Serv. de acceso a internet  y streaming</v>
      </c>
      <c r="D188" s="1" t="s">
        <v>170</v>
      </c>
      <c r="E188" s="3">
        <v>493522</v>
      </c>
    </row>
    <row r="189" spans="1:5" x14ac:dyDescent="0.25">
      <c r="A189"/>
      <c r="B189" s="20" t="str">
        <f t="shared" si="2"/>
        <v>3.7.8</v>
      </c>
      <c r="C189" s="21" t="str">
        <f>VLOOKUP(B189,'Base '!$A$3:$B$92,2,0)</f>
        <v>Movilidad</v>
      </c>
      <c r="D189" s="1" t="s">
        <v>171</v>
      </c>
      <c r="E189" s="3">
        <v>154431621</v>
      </c>
    </row>
    <row r="190" spans="1:5" x14ac:dyDescent="0.25">
      <c r="A190"/>
      <c r="B190" s="20" t="str">
        <f t="shared" si="2"/>
        <v>3.9.9</v>
      </c>
      <c r="C190" s="21" t="str">
        <f>VLOOKUP(B190,'Base '!$A$3:$B$92,2,0)</f>
        <v>Otros NEP</v>
      </c>
      <c r="D190" s="1" t="s">
        <v>172</v>
      </c>
      <c r="E190" s="3">
        <v>1000000</v>
      </c>
    </row>
    <row r="191" spans="1:5" x14ac:dyDescent="0.25">
      <c r="A191"/>
      <c r="B191" s="20" t="str">
        <f t="shared" si="2"/>
        <v>4.3.3</v>
      </c>
      <c r="C191" s="21" t="str">
        <f>VLOOKUP(B191,'Base '!$A$3:$B$92,2,0)</f>
        <v>Equipo Sanitario y de Laboratorio</v>
      </c>
      <c r="D191" s="1" t="s">
        <v>173</v>
      </c>
      <c r="E191" s="3">
        <v>4861162</v>
      </c>
    </row>
    <row r="192" spans="1:5" x14ac:dyDescent="0.25">
      <c r="A192"/>
      <c r="B192" s="20" t="str">
        <f t="shared" si="2"/>
        <v>4.3.5</v>
      </c>
      <c r="C192" s="21" t="str">
        <f>VLOOKUP(B192,'Base '!$A$3:$B$92,2,0)</f>
        <v>Equipo educación, cultural y recreativo</v>
      </c>
      <c r="D192" s="1" t="s">
        <v>174</v>
      </c>
      <c r="E192" s="3">
        <v>5317451</v>
      </c>
    </row>
    <row r="193" spans="1:5" x14ac:dyDescent="0.25">
      <c r="A193"/>
      <c r="B193" s="20" t="str">
        <f t="shared" si="2"/>
        <v>4.3.6</v>
      </c>
      <c r="C193" s="21" t="str">
        <f>VLOOKUP(B193,'Base '!$A$3:$B$92,2,0)</f>
        <v>Equipo para computacion</v>
      </c>
      <c r="D193" s="1" t="s">
        <v>175</v>
      </c>
      <c r="E193" s="3">
        <v>274729217</v>
      </c>
    </row>
    <row r="194" spans="1:5" x14ac:dyDescent="0.25">
      <c r="A194"/>
      <c r="B194" s="20" t="str">
        <f t="shared" si="2"/>
        <v>4.3.7</v>
      </c>
      <c r="C194" s="21" t="str">
        <f>VLOOKUP(B194,'Base '!$A$3:$B$92,2,0)</f>
        <v>Equipo de oficina y moblaje</v>
      </c>
      <c r="D194" s="1" t="s">
        <v>176</v>
      </c>
      <c r="E194" s="3">
        <v>166013661</v>
      </c>
    </row>
    <row r="195" spans="1:5" x14ac:dyDescent="0.25">
      <c r="A195"/>
      <c r="B195" s="20" t="str">
        <f t="shared" si="2"/>
        <v>4.4.1</v>
      </c>
      <c r="C195" s="21" t="str">
        <f>VLOOKUP(B195,'Base '!$A$3:$B$92,2,0)</f>
        <v>Equipo de seguridad</v>
      </c>
      <c r="D195" s="1" t="s">
        <v>177</v>
      </c>
      <c r="E195" s="3">
        <v>1372567</v>
      </c>
    </row>
    <row r="196" spans="1:5" x14ac:dyDescent="0.25">
      <c r="A196"/>
      <c r="B196" s="20" t="str">
        <f t="shared" si="2"/>
        <v>4.8.1</v>
      </c>
      <c r="C196" s="21" t="str">
        <f>VLOOKUP(B196,'Base '!$A$3:$B$92,2,0)</f>
        <v xml:space="preserve">Programas de Computacion </v>
      </c>
      <c r="D196" s="1" t="s">
        <v>178</v>
      </c>
      <c r="E196" s="3">
        <v>389771829</v>
      </c>
    </row>
    <row r="197" spans="1:5" x14ac:dyDescent="0.25">
      <c r="A197"/>
      <c r="B197" s="20" t="str">
        <f t="shared" si="2"/>
        <v>5.1.7</v>
      </c>
      <c r="C197" s="21" t="str">
        <f>VLOOKUP(B197,'Base '!$A$3:$B$92,2,0)</f>
        <v>Transferencias a otras instituciones sin fines de lucro</v>
      </c>
      <c r="D197" s="1" t="s">
        <v>179</v>
      </c>
      <c r="E197" s="3">
        <v>15000000</v>
      </c>
    </row>
    <row r="198" spans="1:5" x14ac:dyDescent="0.25">
      <c r="A198"/>
      <c r="B198" s="20" t="str">
        <f t="shared" si="2"/>
        <v>1.1.1</v>
      </c>
      <c r="C198" s="21" t="str">
        <f>VLOOKUP(B198,'Base '!$A$3:$B$92,2,0)</f>
        <v>Retribucion del Cargo PP</v>
      </c>
      <c r="D198" s="1" t="s">
        <v>180</v>
      </c>
      <c r="E198" s="3">
        <v>451079187</v>
      </c>
    </row>
    <row r="199" spans="1:5" x14ac:dyDescent="0.25">
      <c r="A199"/>
      <c r="B199" s="20" t="str">
        <f t="shared" si="2"/>
        <v>1.1.4</v>
      </c>
      <c r="C199" s="21" t="str">
        <f>VLOOKUP(B199,'Base '!$A$3:$B$92,2,0)</f>
        <v>SAC PP</v>
      </c>
      <c r="D199" s="1" t="s">
        <v>181</v>
      </c>
      <c r="E199" s="3">
        <v>37589933</v>
      </c>
    </row>
    <row r="200" spans="1:5" x14ac:dyDescent="0.25">
      <c r="A200"/>
      <c r="B200" s="20" t="str">
        <f t="shared" si="2"/>
        <v>1.1.6</v>
      </c>
      <c r="C200" s="21" t="str">
        <f>VLOOKUP(B200,'Base '!$A$3:$B$92,2,0)</f>
        <v>Contribuciones Patronales PP</v>
      </c>
      <c r="D200" s="1" t="s">
        <v>182</v>
      </c>
      <c r="E200" s="3">
        <v>131598594</v>
      </c>
    </row>
    <row r="201" spans="1:5" s="36" customFormat="1" x14ac:dyDescent="0.25">
      <c r="A201"/>
      <c r="B201" s="34"/>
      <c r="C201" s="34"/>
      <c r="D201" s="34"/>
      <c r="E201" s="38">
        <f>SUM(E167:E200)</f>
        <v>32866718162</v>
      </c>
    </row>
    <row r="202" spans="1:5" s="36" customFormat="1" x14ac:dyDescent="0.25">
      <c r="A202"/>
      <c r="B202" s="34"/>
      <c r="C202" s="34"/>
      <c r="D202" s="34"/>
      <c r="E202" s="37"/>
    </row>
    <row r="203" spans="1:5" s="15" customFormat="1" ht="20.25" customHeight="1" x14ac:dyDescent="0.25">
      <c r="A203"/>
      <c r="B203" s="12" t="s">
        <v>547</v>
      </c>
      <c r="C203" s="13"/>
      <c r="D203" s="11"/>
      <c r="E203" s="14"/>
    </row>
    <row r="204" spans="1:5" x14ac:dyDescent="0.25">
      <c r="A204"/>
      <c r="B204" s="16" t="s">
        <v>345</v>
      </c>
      <c r="C204" s="17" t="s">
        <v>346</v>
      </c>
      <c r="D204" s="17" t="s">
        <v>347</v>
      </c>
      <c r="E204" s="18" t="s">
        <v>0</v>
      </c>
    </row>
    <row r="205" spans="1:5" x14ac:dyDescent="0.25">
      <c r="A205"/>
      <c r="B205" s="20" t="str">
        <f t="shared" si="2"/>
        <v>1.1.1</v>
      </c>
      <c r="C205" s="21" t="str">
        <f>VLOOKUP(B205,'Base '!$A$3:$B$92,2,0)</f>
        <v>Retribucion del Cargo PP</v>
      </c>
      <c r="D205" s="1" t="s">
        <v>183</v>
      </c>
      <c r="E205" s="3">
        <v>19950001396</v>
      </c>
    </row>
    <row r="206" spans="1:5" x14ac:dyDescent="0.25">
      <c r="A206"/>
      <c r="B206" s="20" t="str">
        <f t="shared" si="2"/>
        <v>1.1.4</v>
      </c>
      <c r="C206" s="21" t="str">
        <f>VLOOKUP(B206,'Base '!$A$3:$B$92,2,0)</f>
        <v>SAC PP</v>
      </c>
      <c r="D206" s="1" t="s">
        <v>184</v>
      </c>
      <c r="E206" s="3">
        <v>1704166783</v>
      </c>
    </row>
    <row r="207" spans="1:5" x14ac:dyDescent="0.25">
      <c r="A207"/>
      <c r="B207" s="20" t="str">
        <f t="shared" si="2"/>
        <v>1.1.6</v>
      </c>
      <c r="C207" s="21" t="str">
        <f>VLOOKUP(B207,'Base '!$A$3:$B$92,2,0)</f>
        <v>Contribuciones Patronales PP</v>
      </c>
      <c r="D207" s="1" t="s">
        <v>185</v>
      </c>
      <c r="E207" s="3">
        <v>5843086640</v>
      </c>
    </row>
    <row r="208" spans="1:5" x14ac:dyDescent="0.25">
      <c r="A208"/>
      <c r="B208" s="20" t="str">
        <f t="shared" si="2"/>
        <v>1.4.1</v>
      </c>
      <c r="C208" s="21" t="str">
        <f>VLOOKUP(B208,'Base '!$A$3:$B$92,2,0)</f>
        <v>Asignaciones Familiares</v>
      </c>
      <c r="D208" s="1" t="s">
        <v>186</v>
      </c>
      <c r="E208" s="3">
        <v>189184967</v>
      </c>
    </row>
    <row r="209" spans="1:5" x14ac:dyDescent="0.25">
      <c r="A209"/>
      <c r="B209" s="20" t="str">
        <f t="shared" si="2"/>
        <v>1.5.1</v>
      </c>
      <c r="C209" s="21" t="str">
        <f>VLOOKUP(B209,'Base '!$A$3:$B$92,2,0)</f>
        <v>Seguros de riesgo de trabajo</v>
      </c>
      <c r="D209" s="1" t="s">
        <v>187</v>
      </c>
      <c r="E209" s="3">
        <v>116959724</v>
      </c>
    </row>
    <row r="210" spans="1:5" x14ac:dyDescent="0.25">
      <c r="A210"/>
      <c r="B210" s="20" t="str">
        <f t="shared" si="2"/>
        <v>1.5.9</v>
      </c>
      <c r="C210" s="21" t="str">
        <f>VLOOKUP(B210,'Base '!$A$3:$B$92,2,0)</f>
        <v>Asistencia Social sin Discriminar</v>
      </c>
      <c r="D210" s="1" t="s">
        <v>188</v>
      </c>
      <c r="E210" s="3">
        <v>36880399</v>
      </c>
    </row>
    <row r="211" spans="1:5" x14ac:dyDescent="0.25">
      <c r="A211"/>
      <c r="B211" s="20" t="str">
        <f t="shared" si="2"/>
        <v>2.1.1</v>
      </c>
      <c r="C211" s="21" t="str">
        <f>VLOOKUP(B211,'Base '!$A$3:$B$92,2,0)</f>
        <v>Alimentos para personas</v>
      </c>
      <c r="D211" s="1" t="s">
        <v>189</v>
      </c>
      <c r="E211" s="3">
        <v>66943789</v>
      </c>
    </row>
    <row r="212" spans="1:5" x14ac:dyDescent="0.25">
      <c r="A212"/>
      <c r="B212" s="20" t="str">
        <f t="shared" si="2"/>
        <v>2.2.2</v>
      </c>
      <c r="C212" s="21" t="str">
        <f>VLOOKUP(B212,'Base '!$A$3:$B$92,2,0)</f>
        <v>Prendas de vestir</v>
      </c>
      <c r="D212" s="1" t="s">
        <v>190</v>
      </c>
      <c r="E212" s="3">
        <v>1725625</v>
      </c>
    </row>
    <row r="213" spans="1:5" x14ac:dyDescent="0.25">
      <c r="A213"/>
      <c r="B213" s="20" t="str">
        <f t="shared" si="2"/>
        <v>2.5.2</v>
      </c>
      <c r="C213" s="21" t="str">
        <f>VLOOKUP(B213,'Base '!$A$3:$B$92,2,0)</f>
        <v>Productos farmaceuticos y medicinales</v>
      </c>
      <c r="D213" s="1" t="s">
        <v>191</v>
      </c>
      <c r="E213" s="3">
        <v>8250</v>
      </c>
    </row>
    <row r="214" spans="1:5" x14ac:dyDescent="0.25">
      <c r="A214"/>
      <c r="B214" s="20" t="str">
        <f t="shared" si="2"/>
        <v>2.5.5</v>
      </c>
      <c r="C214" s="21" t="str">
        <f>VLOOKUP(B214,'Base '!$A$3:$B$92,2,0)</f>
        <v>Tintas, pinturas y colorantes</v>
      </c>
      <c r="D214" s="1" t="s">
        <v>192</v>
      </c>
      <c r="E214" s="3">
        <v>20007636</v>
      </c>
    </row>
    <row r="215" spans="1:5" x14ac:dyDescent="0.25">
      <c r="A215"/>
      <c r="B215" s="20" t="str">
        <f t="shared" si="2"/>
        <v>2.6.2</v>
      </c>
      <c r="C215" s="21" t="str">
        <f>VLOOKUP(B215,'Base '!$A$3:$B$92,2,0)</f>
        <v>Productos de Vidrio</v>
      </c>
      <c r="D215" s="1" t="s">
        <v>193</v>
      </c>
      <c r="E215" s="3">
        <v>10003818</v>
      </c>
    </row>
    <row r="216" spans="1:5" x14ac:dyDescent="0.25">
      <c r="A216"/>
      <c r="B216" s="20" t="str">
        <f t="shared" ref="B216:B279" si="3">MID(D216,19,5)</f>
        <v>2.9.1</v>
      </c>
      <c r="C216" s="21" t="str">
        <f>VLOOKUP(B216,'Base '!$A$3:$B$92,2,0)</f>
        <v>Elementos de limpieza</v>
      </c>
      <c r="D216" s="1" t="s">
        <v>194</v>
      </c>
      <c r="E216" s="3">
        <v>267890510</v>
      </c>
    </row>
    <row r="217" spans="1:5" x14ac:dyDescent="0.25">
      <c r="A217"/>
      <c r="B217" s="20" t="str">
        <f t="shared" si="3"/>
        <v>2.9.2</v>
      </c>
      <c r="C217" s="21" t="str">
        <f>VLOOKUP(B217,'Base '!$A$3:$B$92,2,0)</f>
        <v>Utiles de escritorio, oficina y enseñanza</v>
      </c>
      <c r="D217" s="1" t="s">
        <v>195</v>
      </c>
      <c r="E217" s="3">
        <v>24079304</v>
      </c>
    </row>
    <row r="218" spans="1:5" x14ac:dyDescent="0.25">
      <c r="A218"/>
      <c r="B218" s="20" t="str">
        <f t="shared" si="3"/>
        <v>2.9.3</v>
      </c>
      <c r="C218" s="21" t="str">
        <f>VLOOKUP(B218,'Base '!$A$3:$B$92,2,0)</f>
        <v>Utiles y materiales electricos</v>
      </c>
      <c r="D218" s="1" t="s">
        <v>196</v>
      </c>
      <c r="E218" s="3">
        <v>26833598</v>
      </c>
    </row>
    <row r="219" spans="1:5" x14ac:dyDescent="0.25">
      <c r="A219"/>
      <c r="B219" s="20" t="str">
        <f t="shared" si="3"/>
        <v>2.9.5</v>
      </c>
      <c r="C219" s="21" t="str">
        <f>VLOOKUP(B219,'Base '!$A$3:$B$92,2,0)</f>
        <v>Útiles menores médicos, quirúrgicos y de laborator</v>
      </c>
      <c r="D219" s="1" t="s">
        <v>197</v>
      </c>
      <c r="E219" s="3">
        <v>831875</v>
      </c>
    </row>
    <row r="220" spans="1:5" x14ac:dyDescent="0.25">
      <c r="A220"/>
      <c r="B220" s="20" t="str">
        <f t="shared" si="3"/>
        <v>2.9.6</v>
      </c>
      <c r="C220" s="21" t="str">
        <f>VLOOKUP(B220,'Base '!$A$3:$B$92,2,0)</f>
        <v>Repuestos y accesorios</v>
      </c>
      <c r="D220" s="1" t="s">
        <v>198</v>
      </c>
      <c r="E220" s="3">
        <v>24342329</v>
      </c>
    </row>
    <row r="221" spans="1:5" x14ac:dyDescent="0.25">
      <c r="A221"/>
      <c r="B221" s="20" t="str">
        <f t="shared" si="3"/>
        <v>2.9.7</v>
      </c>
      <c r="C221" s="21" t="str">
        <f>VLOOKUP(B221,'Base '!$A$3:$B$92,2,0)</f>
        <v>Herramientas menores</v>
      </c>
      <c r="D221" s="1" t="s">
        <v>199</v>
      </c>
      <c r="E221" s="3">
        <v>525800</v>
      </c>
    </row>
    <row r="222" spans="1:5" x14ac:dyDescent="0.25">
      <c r="A222"/>
      <c r="B222" s="20" t="str">
        <f t="shared" si="3"/>
        <v>2.9.9</v>
      </c>
      <c r="C222" s="21" t="str">
        <f>VLOOKUP(B222,'Base '!$A$3:$B$92,2,0)</f>
        <v>Otros N.E.P.</v>
      </c>
      <c r="D222" s="1" t="s">
        <v>200</v>
      </c>
      <c r="E222" s="3">
        <v>63598030</v>
      </c>
    </row>
    <row r="223" spans="1:5" x14ac:dyDescent="0.25">
      <c r="A223"/>
      <c r="B223" s="20" t="str">
        <f t="shared" si="3"/>
        <v>3.1.1</v>
      </c>
      <c r="C223" s="21" t="str">
        <f>VLOOKUP(B223,'Base '!$A$3:$B$92,2,0)</f>
        <v>Energia Electrica</v>
      </c>
      <c r="D223" s="1" t="s">
        <v>201</v>
      </c>
      <c r="E223" s="3">
        <v>377334580</v>
      </c>
    </row>
    <row r="224" spans="1:5" x14ac:dyDescent="0.25">
      <c r="A224"/>
      <c r="B224" s="20" t="str">
        <f t="shared" si="3"/>
        <v>3.1.2</v>
      </c>
      <c r="C224" s="21" t="str">
        <f>VLOOKUP(B224,'Base '!$A$3:$B$92,2,0)</f>
        <v>Agua</v>
      </c>
      <c r="D224" s="1" t="s">
        <v>202</v>
      </c>
      <c r="E224" s="3">
        <v>21083070</v>
      </c>
    </row>
    <row r="225" spans="1:5" x14ac:dyDescent="0.25">
      <c r="A225"/>
      <c r="B225" s="20" t="str">
        <f t="shared" si="3"/>
        <v>3.1.3</v>
      </c>
      <c r="C225" s="21" t="str">
        <f>VLOOKUP(B225,'Base '!$A$3:$B$92,2,0)</f>
        <v>Gas</v>
      </c>
      <c r="D225" s="1" t="s">
        <v>203</v>
      </c>
      <c r="E225" s="3">
        <v>1381813</v>
      </c>
    </row>
    <row r="226" spans="1:5" x14ac:dyDescent="0.25">
      <c r="A226"/>
      <c r="B226" s="20" t="str">
        <f t="shared" si="3"/>
        <v>3.1.4</v>
      </c>
      <c r="C226" s="21" t="str">
        <f>VLOOKUP(B226,'Base '!$A$3:$B$92,2,0)</f>
        <v>Telefonos, telex y telefax</v>
      </c>
      <c r="D226" s="1" t="s">
        <v>204</v>
      </c>
      <c r="E226" s="3">
        <v>155118037</v>
      </c>
    </row>
    <row r="227" spans="1:5" x14ac:dyDescent="0.25">
      <c r="A227"/>
      <c r="B227" s="20" t="str">
        <f t="shared" si="3"/>
        <v>3.2.1</v>
      </c>
      <c r="C227" s="21" t="str">
        <f>VLOOKUP(B227,'Base '!$A$3:$B$92,2,0)</f>
        <v>Alquiler de edificios y locales</v>
      </c>
      <c r="D227" s="1" t="s">
        <v>205</v>
      </c>
      <c r="E227" s="3">
        <v>1136165656</v>
      </c>
    </row>
    <row r="228" spans="1:5" x14ac:dyDescent="0.25">
      <c r="A228"/>
      <c r="B228" s="20" t="str">
        <f t="shared" si="3"/>
        <v>3.2.3</v>
      </c>
      <c r="C228" s="21" t="str">
        <f>VLOOKUP(B228,'Base '!$A$3:$B$92,2,0)</f>
        <v>Alquiler de equipos de computacion</v>
      </c>
      <c r="D228" s="1" t="s">
        <v>206</v>
      </c>
      <c r="E228" s="3">
        <v>85800000</v>
      </c>
    </row>
    <row r="229" spans="1:5" x14ac:dyDescent="0.25">
      <c r="A229"/>
      <c r="B229" s="20" t="str">
        <f t="shared" si="3"/>
        <v>3.2.4</v>
      </c>
      <c r="C229" s="21" t="str">
        <f>VLOOKUP(B229,'Base '!$A$3:$B$92,2,0)</f>
        <v>Alquiler de fotocopiadoras</v>
      </c>
      <c r="D229" s="1" t="s">
        <v>207</v>
      </c>
      <c r="E229" s="3">
        <v>178863564</v>
      </c>
    </row>
    <row r="230" spans="1:5" x14ac:dyDescent="0.25">
      <c r="A230"/>
      <c r="B230" s="20" t="str">
        <f t="shared" si="3"/>
        <v>3.2.9</v>
      </c>
      <c r="C230" s="21" t="str">
        <f>VLOOKUP(B230,'Base '!$A$3:$B$92,2,0)</f>
        <v>Otros NEP</v>
      </c>
      <c r="D230" s="1" t="s">
        <v>208</v>
      </c>
      <c r="E230" s="3">
        <v>77302880</v>
      </c>
    </row>
    <row r="231" spans="1:5" x14ac:dyDescent="0.25">
      <c r="A231"/>
      <c r="B231" s="20" t="str">
        <f t="shared" si="3"/>
        <v>3.3.1</v>
      </c>
      <c r="C231" s="21" t="str">
        <f>VLOOKUP(B231,'Base '!$A$3:$B$92,2,0)</f>
        <v xml:space="preserve">Mant. y reparacion de edificios y locales </v>
      </c>
      <c r="D231" s="1" t="s">
        <v>209</v>
      </c>
      <c r="E231" s="3">
        <v>2660650536</v>
      </c>
    </row>
    <row r="232" spans="1:5" x14ac:dyDescent="0.25">
      <c r="A232"/>
      <c r="B232" s="20" t="str">
        <f t="shared" si="3"/>
        <v>3.3.2</v>
      </c>
      <c r="C232" s="21" t="str">
        <f>VLOOKUP(B232,'Base '!$A$3:$B$92,2,0)</f>
        <v>Mantenimiento y reparacion de vehiculos</v>
      </c>
      <c r="D232" s="1" t="s">
        <v>210</v>
      </c>
      <c r="E232" s="3">
        <v>13406250</v>
      </c>
    </row>
    <row r="233" spans="1:5" x14ac:dyDescent="0.25">
      <c r="A233"/>
      <c r="B233" s="20" t="str">
        <f t="shared" si="3"/>
        <v>3.3.3</v>
      </c>
      <c r="C233" s="21" t="str">
        <f>VLOOKUP(B233,'Base '!$A$3:$B$92,2,0)</f>
        <v>Mant. y reparacion de maquinarias y equipo</v>
      </c>
      <c r="D233" s="1" t="s">
        <v>211</v>
      </c>
      <c r="E233" s="3">
        <v>167279836</v>
      </c>
    </row>
    <row r="234" spans="1:5" x14ac:dyDescent="0.25">
      <c r="A234"/>
      <c r="B234" s="20" t="str">
        <f t="shared" si="3"/>
        <v>3.3.5</v>
      </c>
      <c r="C234" s="21" t="str">
        <f>VLOOKUP(B234,'Base '!$A$3:$B$92,2,0)</f>
        <v xml:space="preserve">Limpieza aseo y fumigacion </v>
      </c>
      <c r="D234" s="1" t="s">
        <v>212</v>
      </c>
      <c r="E234" s="3">
        <v>1556752399</v>
      </c>
    </row>
    <row r="235" spans="1:5" x14ac:dyDescent="0.25">
      <c r="A235"/>
      <c r="B235" s="20" t="str">
        <f t="shared" si="3"/>
        <v>3.3.9</v>
      </c>
      <c r="C235" s="21" t="str">
        <f>VLOOKUP(B235,'Base '!$A$3:$B$92,2,0)</f>
        <v>Otros NEP</v>
      </c>
      <c r="D235" s="1" t="s">
        <v>213</v>
      </c>
      <c r="E235" s="3">
        <v>67421468</v>
      </c>
    </row>
    <row r="236" spans="1:5" x14ac:dyDescent="0.25">
      <c r="A236"/>
      <c r="B236" s="20" t="str">
        <f t="shared" si="3"/>
        <v>3.4.5</v>
      </c>
      <c r="C236" s="21" t="str">
        <f>VLOOKUP(B236,'Base '!$A$3:$B$92,2,0)</f>
        <v>De Capacitación</v>
      </c>
      <c r="D236" s="1" t="s">
        <v>214</v>
      </c>
      <c r="E236" s="3">
        <v>35449128</v>
      </c>
    </row>
    <row r="237" spans="1:5" x14ac:dyDescent="0.25">
      <c r="A237"/>
      <c r="B237" s="20" t="str">
        <f t="shared" si="3"/>
        <v>3.4.9</v>
      </c>
      <c r="C237" s="21" t="str">
        <f>VLOOKUP(B237,'Base '!$A$3:$B$92,2,0)</f>
        <v>Otros N.E.P.</v>
      </c>
      <c r="D237" s="1" t="s">
        <v>215</v>
      </c>
      <c r="E237" s="3">
        <v>635371255</v>
      </c>
    </row>
    <row r="238" spans="1:5" x14ac:dyDescent="0.25">
      <c r="A238"/>
      <c r="B238" s="20" t="str">
        <f t="shared" si="3"/>
        <v>3.5.1</v>
      </c>
      <c r="C238" s="21" t="str">
        <f>VLOOKUP(B238,'Base '!$A$3:$B$92,2,0)</f>
        <v>Transporte y almacenamiento</v>
      </c>
      <c r="D238" s="1" t="s">
        <v>216</v>
      </c>
      <c r="E238" s="3">
        <v>12375000</v>
      </c>
    </row>
    <row r="239" spans="1:5" x14ac:dyDescent="0.25">
      <c r="A239"/>
      <c r="B239" s="20" t="str">
        <f t="shared" si="3"/>
        <v>3.5.2</v>
      </c>
      <c r="C239" s="21" t="str">
        <f>VLOOKUP(B239,'Base '!$A$3:$B$92,2,0)</f>
        <v>Servicios Especializados</v>
      </c>
      <c r="D239" s="1" t="s">
        <v>217</v>
      </c>
      <c r="E239" s="3">
        <v>429321154</v>
      </c>
    </row>
    <row r="240" spans="1:5" x14ac:dyDescent="0.25">
      <c r="A240"/>
      <c r="B240" s="20" t="str">
        <f t="shared" si="3"/>
        <v>3.5.3</v>
      </c>
      <c r="C240" s="21" t="str">
        <f>VLOOKUP(B240,'Base '!$A$3:$B$92,2,0)</f>
        <v>Imprenta publicaciones y reproducciones</v>
      </c>
      <c r="D240" s="1" t="s">
        <v>218</v>
      </c>
      <c r="E240" s="3">
        <v>712965771</v>
      </c>
    </row>
    <row r="241" spans="1:5" x14ac:dyDescent="0.25">
      <c r="A241"/>
      <c r="B241" s="20" t="str">
        <f t="shared" si="3"/>
        <v>3.5.4</v>
      </c>
      <c r="C241" s="21" t="str">
        <f>VLOOKUP(B241,'Base '!$A$3:$B$92,2,0)</f>
        <v>Primas y gastos de seguros</v>
      </c>
      <c r="D241" s="1" t="s">
        <v>219</v>
      </c>
      <c r="E241" s="3">
        <v>13861558</v>
      </c>
    </row>
    <row r="242" spans="1:5" x14ac:dyDescent="0.25">
      <c r="A242"/>
      <c r="B242" s="20" t="str">
        <f t="shared" si="3"/>
        <v>3.5.6</v>
      </c>
      <c r="C242" s="21" t="str">
        <f>VLOOKUP(B242,'Base '!$A$3:$B$92,2,0)</f>
        <v>Sistemas informáticos y de registro</v>
      </c>
      <c r="D242" s="1" t="s">
        <v>220</v>
      </c>
      <c r="E242" s="3">
        <v>2348172470</v>
      </c>
    </row>
    <row r="243" spans="1:5" x14ac:dyDescent="0.25">
      <c r="A243"/>
      <c r="B243" s="20" t="str">
        <f t="shared" si="3"/>
        <v>3.5.7</v>
      </c>
      <c r="C243" s="21" t="str">
        <f>VLOOKUP(B243,'Base '!$A$3:$B$92,2,0)</f>
        <v>Serv. de acceso a internet  y streaming</v>
      </c>
      <c r="D243" s="1" t="s">
        <v>221</v>
      </c>
      <c r="E243" s="3">
        <v>183071540</v>
      </c>
    </row>
    <row r="244" spans="1:5" x14ac:dyDescent="0.25">
      <c r="A244"/>
      <c r="B244" s="20" t="str">
        <f t="shared" si="3"/>
        <v>3.5.8</v>
      </c>
      <c r="C244" s="21" t="str">
        <f>VLOOKUP(B244,'Base '!$A$3:$B$92,2,0)</f>
        <v xml:space="preserve">Serv. de vigilancia </v>
      </c>
      <c r="D244" s="1" t="s">
        <v>222</v>
      </c>
      <c r="E244" s="3">
        <v>1572002604</v>
      </c>
    </row>
    <row r="245" spans="1:5" x14ac:dyDescent="0.25">
      <c r="A245"/>
      <c r="B245" s="20" t="str">
        <f t="shared" si="3"/>
        <v>3.6.1</v>
      </c>
      <c r="C245" s="21" t="str">
        <f>VLOOKUP(B245,'Base '!$A$3:$B$92,2,0)</f>
        <v>Publicidad y propaganda</v>
      </c>
      <c r="D245" s="1" t="s">
        <v>223</v>
      </c>
      <c r="E245" s="3">
        <v>128618721</v>
      </c>
    </row>
    <row r="246" spans="1:5" x14ac:dyDescent="0.25">
      <c r="A246"/>
      <c r="B246" s="20" t="str">
        <f t="shared" si="3"/>
        <v>3.7.1</v>
      </c>
      <c r="C246" s="21" t="str">
        <f>VLOOKUP(B246,'Base '!$A$3:$B$92,2,0)</f>
        <v>Pasajes</v>
      </c>
      <c r="D246" s="1" t="s">
        <v>224</v>
      </c>
      <c r="E246" s="3">
        <v>14814983</v>
      </c>
    </row>
    <row r="247" spans="1:5" x14ac:dyDescent="0.25">
      <c r="A247"/>
      <c r="B247" s="20" t="str">
        <f t="shared" si="3"/>
        <v>3.7.2</v>
      </c>
      <c r="C247" s="21" t="str">
        <f>VLOOKUP(B247,'Base '!$A$3:$B$92,2,0)</f>
        <v>Viaticos</v>
      </c>
      <c r="D247" s="1" t="s">
        <v>225</v>
      </c>
      <c r="E247" s="3">
        <v>26671847</v>
      </c>
    </row>
    <row r="248" spans="1:5" x14ac:dyDescent="0.25">
      <c r="A248"/>
      <c r="B248" s="20" t="str">
        <f t="shared" si="3"/>
        <v>3.7.8</v>
      </c>
      <c r="C248" s="21" t="str">
        <f>VLOOKUP(B248,'Base '!$A$3:$B$92,2,0)</f>
        <v>Movilidad</v>
      </c>
      <c r="D248" s="1" t="s">
        <v>226</v>
      </c>
      <c r="E248" s="3">
        <v>176338124</v>
      </c>
    </row>
    <row r="249" spans="1:5" x14ac:dyDescent="0.25">
      <c r="A249"/>
      <c r="B249" s="20" t="str">
        <f t="shared" si="3"/>
        <v>3.9.1</v>
      </c>
      <c r="C249" s="21" t="str">
        <f>VLOOKUP(B249,'Base '!$A$3:$B$92,2,0)</f>
        <v>Servicios de ceremonial</v>
      </c>
      <c r="D249" s="1" t="s">
        <v>227</v>
      </c>
      <c r="E249" s="3">
        <v>36884375</v>
      </c>
    </row>
    <row r="250" spans="1:5" x14ac:dyDescent="0.25">
      <c r="A250"/>
      <c r="B250" s="20" t="str">
        <f t="shared" si="3"/>
        <v>3.9.2</v>
      </c>
      <c r="C250" s="21" t="str">
        <f>VLOOKUP(B250,'Base '!$A$3:$B$92,2,0)</f>
        <v>Servicios de comidas, viandas y refrigerios</v>
      </c>
      <c r="D250" s="1" t="s">
        <v>228</v>
      </c>
      <c r="E250" s="3">
        <v>56502986</v>
      </c>
    </row>
    <row r="251" spans="1:5" x14ac:dyDescent="0.25">
      <c r="A251"/>
      <c r="B251" s="20" t="str">
        <f t="shared" si="3"/>
        <v>3.9.5</v>
      </c>
      <c r="C251" s="21" t="str">
        <f>VLOOKUP(B251,'Base '!$A$3:$B$92,2,0)</f>
        <v>Convenios de asistencia técnica</v>
      </c>
      <c r="D251" s="1" t="s">
        <v>229</v>
      </c>
      <c r="E251" s="3">
        <v>152944000</v>
      </c>
    </row>
    <row r="252" spans="1:5" x14ac:dyDescent="0.25">
      <c r="A252"/>
      <c r="B252" s="20" t="str">
        <f t="shared" si="3"/>
        <v>3.9.9</v>
      </c>
      <c r="C252" s="21" t="str">
        <f>VLOOKUP(B252,'Base '!$A$3:$B$92,2,0)</f>
        <v>Otros NEP</v>
      </c>
      <c r="D252" s="1" t="s">
        <v>230</v>
      </c>
      <c r="E252" s="3">
        <v>275666398</v>
      </c>
    </row>
    <row r="253" spans="1:5" x14ac:dyDescent="0.25">
      <c r="A253"/>
      <c r="B253" s="20" t="str">
        <f t="shared" si="3"/>
        <v>4.3.2</v>
      </c>
      <c r="C253" s="21" t="str">
        <f>VLOOKUP(B253,'Base '!$A$3:$B$92,2,0)</f>
        <v>Equipo de transporte, tracción y elevación</v>
      </c>
      <c r="D253" s="1" t="s">
        <v>231</v>
      </c>
      <c r="E253" s="3">
        <v>32456000</v>
      </c>
    </row>
    <row r="254" spans="1:5" x14ac:dyDescent="0.25">
      <c r="A254"/>
      <c r="B254" s="20" t="str">
        <f t="shared" si="3"/>
        <v>4.3.3</v>
      </c>
      <c r="C254" s="21" t="str">
        <f>VLOOKUP(B254,'Base '!$A$3:$B$92,2,0)</f>
        <v>Equipo Sanitario y de Laboratorio</v>
      </c>
      <c r="D254" s="1" t="s">
        <v>232</v>
      </c>
      <c r="E254" s="3">
        <v>5062730</v>
      </c>
    </row>
    <row r="255" spans="1:5" x14ac:dyDescent="0.25">
      <c r="A255"/>
      <c r="B255" s="20" t="str">
        <f t="shared" si="3"/>
        <v>4.3.4</v>
      </c>
      <c r="C255" s="21" t="str">
        <f>VLOOKUP(B255,'Base '!$A$3:$B$92,2,0)</f>
        <v>Equipo de comunicación y señalamiento</v>
      </c>
      <c r="D255" s="1" t="s">
        <v>233</v>
      </c>
      <c r="E255" s="3">
        <v>25669322</v>
      </c>
    </row>
    <row r="256" spans="1:5" x14ac:dyDescent="0.25">
      <c r="A256"/>
      <c r="B256" s="20" t="str">
        <f t="shared" si="3"/>
        <v>4.3.5</v>
      </c>
      <c r="C256" s="21" t="str">
        <f>VLOOKUP(B256,'Base '!$A$3:$B$92,2,0)</f>
        <v>Equipo educación, cultural y recreativo</v>
      </c>
      <c r="D256" s="1" t="s">
        <v>234</v>
      </c>
      <c r="E256" s="3">
        <v>42908736</v>
      </c>
    </row>
    <row r="257" spans="1:5" x14ac:dyDescent="0.25">
      <c r="A257"/>
      <c r="B257" s="20" t="str">
        <f t="shared" si="3"/>
        <v>4.3.6</v>
      </c>
      <c r="C257" s="21" t="str">
        <f>VLOOKUP(B257,'Base '!$A$3:$B$92,2,0)</f>
        <v>Equipo para computacion</v>
      </c>
      <c r="D257" s="1" t="s">
        <v>235</v>
      </c>
      <c r="E257" s="3">
        <v>335614181</v>
      </c>
    </row>
    <row r="258" spans="1:5" x14ac:dyDescent="0.25">
      <c r="A258"/>
      <c r="B258" s="20" t="str">
        <f t="shared" si="3"/>
        <v>4.3.7</v>
      </c>
      <c r="C258" s="21" t="str">
        <f>VLOOKUP(B258,'Base '!$A$3:$B$92,2,0)</f>
        <v>Equipo de oficina y moblaje</v>
      </c>
      <c r="D258" s="1" t="s">
        <v>236</v>
      </c>
      <c r="E258" s="3">
        <v>544058873</v>
      </c>
    </row>
    <row r="259" spans="1:5" x14ac:dyDescent="0.25">
      <c r="A259"/>
      <c r="B259" s="20" t="str">
        <f t="shared" si="3"/>
        <v>4.3.9</v>
      </c>
      <c r="C259" s="21" t="str">
        <f>VLOOKUP(B259,'Base '!$A$3:$B$92,2,0)</f>
        <v>Equipos Varios</v>
      </c>
      <c r="D259" s="1" t="s">
        <v>237</v>
      </c>
      <c r="E259" s="3">
        <v>4842248</v>
      </c>
    </row>
    <row r="260" spans="1:5" x14ac:dyDescent="0.25">
      <c r="A260"/>
      <c r="B260" s="20" t="str">
        <f t="shared" si="3"/>
        <v>4.4.1</v>
      </c>
      <c r="C260" s="21" t="str">
        <f>VLOOKUP(B260,'Base '!$A$3:$B$92,2,0)</f>
        <v>Equipo de seguridad</v>
      </c>
      <c r="D260" s="1" t="s">
        <v>238</v>
      </c>
      <c r="E260" s="3">
        <v>221065570</v>
      </c>
    </row>
    <row r="261" spans="1:5" x14ac:dyDescent="0.25">
      <c r="A261"/>
      <c r="B261" s="20" t="str">
        <f t="shared" si="3"/>
        <v>4.5.1</v>
      </c>
      <c r="C261" s="21" t="str">
        <f>VLOOKUP(B261,'Base '!$A$3:$B$92,2,0)</f>
        <v>Libros, revistas y otros elementos de coleccion</v>
      </c>
      <c r="D261" s="1" t="s">
        <v>239</v>
      </c>
      <c r="E261" s="3">
        <v>1715708</v>
      </c>
    </row>
    <row r="262" spans="1:5" x14ac:dyDescent="0.25">
      <c r="A262"/>
      <c r="B262" s="20" t="str">
        <f t="shared" si="3"/>
        <v>4.8.1</v>
      </c>
      <c r="C262" s="21" t="str">
        <f>VLOOKUP(B262,'Base '!$A$3:$B$92,2,0)</f>
        <v xml:space="preserve">Programas de Computacion </v>
      </c>
      <c r="D262" s="1" t="s">
        <v>240</v>
      </c>
      <c r="E262" s="3">
        <v>1120649392</v>
      </c>
    </row>
    <row r="263" spans="1:5" x14ac:dyDescent="0.25">
      <c r="A263"/>
      <c r="B263" s="20" t="str">
        <f t="shared" si="3"/>
        <v>5.1.3</v>
      </c>
      <c r="C263" s="21" t="str">
        <f>VLOOKUP(B263,'Base '!$A$3:$B$92,2,0)</f>
        <v>Becas y otros subsidios</v>
      </c>
      <c r="D263" s="1" t="s">
        <v>241</v>
      </c>
      <c r="E263" s="3">
        <v>92786740</v>
      </c>
    </row>
    <row r="264" spans="1:5" x14ac:dyDescent="0.25">
      <c r="A264"/>
      <c r="B264" s="20" t="str">
        <f t="shared" si="3"/>
        <v>1.1.1</v>
      </c>
      <c r="C264" s="21" t="str">
        <f>VLOOKUP(B264,'Base '!$A$3:$B$92,2,0)</f>
        <v>Retribucion del Cargo PP</v>
      </c>
      <c r="D264" s="1" t="s">
        <v>242</v>
      </c>
      <c r="E264" s="3">
        <v>158485885</v>
      </c>
    </row>
    <row r="265" spans="1:5" x14ac:dyDescent="0.25">
      <c r="A265"/>
      <c r="B265" s="20" t="str">
        <f t="shared" si="3"/>
        <v>1.1.4</v>
      </c>
      <c r="C265" s="21" t="str">
        <f>VLOOKUP(B265,'Base '!$A$3:$B$92,2,0)</f>
        <v>SAC PP</v>
      </c>
      <c r="D265" s="1" t="s">
        <v>243</v>
      </c>
      <c r="E265" s="3">
        <v>13207157</v>
      </c>
    </row>
    <row r="266" spans="1:5" x14ac:dyDescent="0.25">
      <c r="A266"/>
      <c r="B266" s="20" t="str">
        <f t="shared" si="3"/>
        <v>1.1.6</v>
      </c>
      <c r="C266" s="21" t="str">
        <f>VLOOKUP(B266,'Base '!$A$3:$B$92,2,0)</f>
        <v>Contribuciones Patronales PP</v>
      </c>
      <c r="D266" s="1" t="s">
        <v>244</v>
      </c>
      <c r="E266" s="3">
        <v>45326964</v>
      </c>
    </row>
    <row r="267" spans="1:5" x14ac:dyDescent="0.25">
      <c r="A267"/>
      <c r="B267" s="20" t="str">
        <f t="shared" si="3"/>
        <v>1.4.1</v>
      </c>
      <c r="C267" s="21" t="str">
        <f>VLOOKUP(B267,'Base '!$A$3:$B$92,2,0)</f>
        <v>Asignaciones Familiares</v>
      </c>
      <c r="D267" s="1" t="s">
        <v>245</v>
      </c>
      <c r="E267" s="3">
        <v>4896441</v>
      </c>
    </row>
    <row r="268" spans="1:5" x14ac:dyDescent="0.25">
      <c r="A268"/>
      <c r="B268" s="20" t="str">
        <f t="shared" si="3"/>
        <v>1.5.1</v>
      </c>
      <c r="C268" s="21" t="str">
        <f>VLOOKUP(B268,'Base '!$A$3:$B$92,2,0)</f>
        <v>Seguros de riesgo de trabajo</v>
      </c>
      <c r="D268" s="1" t="s">
        <v>246</v>
      </c>
      <c r="E268" s="3">
        <v>907077</v>
      </c>
    </row>
    <row r="269" spans="1:5" x14ac:dyDescent="0.25">
      <c r="A269"/>
      <c r="B269" s="20" t="str">
        <f t="shared" si="3"/>
        <v>2.1.1</v>
      </c>
      <c r="C269" s="21" t="str">
        <f>VLOOKUP(B269,'Base '!$A$3:$B$92,2,0)</f>
        <v>Alimentos para personas</v>
      </c>
      <c r="D269" s="1" t="s">
        <v>247</v>
      </c>
      <c r="E269" s="3">
        <v>505872</v>
      </c>
    </row>
    <row r="270" spans="1:5" x14ac:dyDescent="0.25">
      <c r="A270"/>
      <c r="B270" s="20" t="str">
        <f t="shared" si="3"/>
        <v>2.5.5</v>
      </c>
      <c r="C270" s="21" t="str">
        <f>VLOOKUP(B270,'Base '!$A$3:$B$92,2,0)</f>
        <v>Tintas, pinturas y colorantes</v>
      </c>
      <c r="D270" s="1" t="s">
        <v>248</v>
      </c>
      <c r="E270" s="3">
        <v>151191</v>
      </c>
    </row>
    <row r="271" spans="1:5" x14ac:dyDescent="0.25">
      <c r="A271"/>
      <c r="B271" s="20" t="str">
        <f t="shared" si="3"/>
        <v>2.6.2</v>
      </c>
      <c r="C271" s="21" t="str">
        <f>VLOOKUP(B271,'Base '!$A$3:$B$92,2,0)</f>
        <v>Productos de Vidrio</v>
      </c>
      <c r="D271" s="1" t="s">
        <v>249</v>
      </c>
      <c r="E271" s="3">
        <v>75596</v>
      </c>
    </row>
    <row r="272" spans="1:5" x14ac:dyDescent="0.25">
      <c r="A272"/>
      <c r="B272" s="20" t="str">
        <f t="shared" si="3"/>
        <v>2.9.2</v>
      </c>
      <c r="C272" s="21" t="str">
        <f>VLOOKUP(B272,'Base '!$A$3:$B$92,2,0)</f>
        <v>Utiles de escritorio, oficina y enseñanza</v>
      </c>
      <c r="D272" s="1" t="s">
        <v>250</v>
      </c>
      <c r="E272" s="3">
        <v>105990</v>
      </c>
    </row>
    <row r="273" spans="1:5" x14ac:dyDescent="0.25">
      <c r="A273"/>
      <c r="B273" s="20" t="str">
        <f t="shared" si="3"/>
        <v>2.9.3</v>
      </c>
      <c r="C273" s="21" t="str">
        <f>VLOOKUP(B273,'Base '!$A$3:$B$92,2,0)</f>
        <v>Utiles y materiales electricos</v>
      </c>
      <c r="D273" s="1" t="s">
        <v>251</v>
      </c>
      <c r="E273" s="3">
        <v>201588</v>
      </c>
    </row>
    <row r="274" spans="1:5" x14ac:dyDescent="0.25">
      <c r="A274"/>
      <c r="B274" s="20" t="str">
        <f t="shared" si="3"/>
        <v>2.9.6</v>
      </c>
      <c r="C274" s="21" t="str">
        <f>VLOOKUP(B274,'Base '!$A$3:$B$92,2,0)</f>
        <v>Repuestos y accesorios</v>
      </c>
      <c r="D274" s="1" t="s">
        <v>252</v>
      </c>
      <c r="E274" s="3">
        <v>26912</v>
      </c>
    </row>
    <row r="275" spans="1:5" x14ac:dyDescent="0.25">
      <c r="A275"/>
      <c r="B275" s="20" t="str">
        <f t="shared" si="3"/>
        <v>2.9.9</v>
      </c>
      <c r="C275" s="21" t="str">
        <f>VLOOKUP(B275,'Base '!$A$3:$B$92,2,0)</f>
        <v>Otros N.E.P.</v>
      </c>
      <c r="D275" s="1" t="s">
        <v>253</v>
      </c>
      <c r="E275" s="3">
        <v>125993</v>
      </c>
    </row>
    <row r="276" spans="1:5" x14ac:dyDescent="0.25">
      <c r="A276"/>
      <c r="B276" s="20" t="str">
        <f t="shared" si="3"/>
        <v>3.1.4</v>
      </c>
      <c r="C276" s="21" t="str">
        <f>VLOOKUP(B276,'Base '!$A$3:$B$92,2,0)</f>
        <v>Telefonos, telex y telefax</v>
      </c>
      <c r="D276" s="1" t="s">
        <v>254</v>
      </c>
      <c r="E276" s="3">
        <v>24191</v>
      </c>
    </row>
    <row r="277" spans="1:5" x14ac:dyDescent="0.25">
      <c r="A277"/>
      <c r="B277" s="20" t="str">
        <f t="shared" si="3"/>
        <v>3.3.1</v>
      </c>
      <c r="C277" s="21" t="str">
        <f>VLOOKUP(B277,'Base '!$A$3:$B$92,2,0)</f>
        <v xml:space="preserve">Mant. y reparacion de edificios y locales </v>
      </c>
      <c r="D277" s="1" t="s">
        <v>255</v>
      </c>
      <c r="E277" s="3">
        <v>732012</v>
      </c>
    </row>
    <row r="278" spans="1:5" x14ac:dyDescent="0.25">
      <c r="A278"/>
      <c r="B278" s="20" t="str">
        <f t="shared" si="3"/>
        <v>3.3.3</v>
      </c>
      <c r="C278" s="21" t="str">
        <f>VLOOKUP(B278,'Base '!$A$3:$B$92,2,0)</f>
        <v>Mant. y reparacion de maquinarias y equipo</v>
      </c>
      <c r="D278" s="1" t="s">
        <v>256</v>
      </c>
      <c r="E278" s="3">
        <v>1014600</v>
      </c>
    </row>
    <row r="279" spans="1:5" x14ac:dyDescent="0.25">
      <c r="A279"/>
      <c r="B279" s="20" t="str">
        <f t="shared" si="3"/>
        <v>3.3.9</v>
      </c>
      <c r="C279" s="21" t="str">
        <f>VLOOKUP(B279,'Base '!$A$3:$B$92,2,0)</f>
        <v>Otros NEP</v>
      </c>
      <c r="D279" s="1" t="s">
        <v>257</v>
      </c>
      <c r="E279" s="3">
        <v>483153</v>
      </c>
    </row>
    <row r="280" spans="1:5" x14ac:dyDescent="0.25">
      <c r="A280"/>
      <c r="B280" s="20" t="str">
        <f t="shared" ref="B280:B351" si="4">MID(D280,19,5)</f>
        <v>3.4.5</v>
      </c>
      <c r="C280" s="21" t="str">
        <f>VLOOKUP(B280,'Base '!$A$3:$B$92,2,0)</f>
        <v>De Capacitación</v>
      </c>
      <c r="D280" s="1" t="s">
        <v>258</v>
      </c>
      <c r="E280" s="3">
        <v>4679002</v>
      </c>
    </row>
    <row r="281" spans="1:5" x14ac:dyDescent="0.25">
      <c r="A281"/>
      <c r="B281" s="20" t="str">
        <f t="shared" si="4"/>
        <v>3.4.9</v>
      </c>
      <c r="C281" s="21" t="str">
        <f>VLOOKUP(B281,'Base '!$A$3:$B$92,2,0)</f>
        <v>Otros N.E.P.</v>
      </c>
      <c r="D281" s="1" t="s">
        <v>259</v>
      </c>
      <c r="E281" s="3">
        <v>11340910</v>
      </c>
    </row>
    <row r="282" spans="1:5" x14ac:dyDescent="0.25">
      <c r="A282"/>
      <c r="B282" s="20" t="str">
        <f t="shared" si="4"/>
        <v>3.5.2</v>
      </c>
      <c r="C282" s="21" t="str">
        <f>VLOOKUP(B282,'Base '!$A$3:$B$92,2,0)</f>
        <v>Servicios Especializados</v>
      </c>
      <c r="D282" s="1" t="s">
        <v>260</v>
      </c>
      <c r="E282" s="3">
        <v>3181957</v>
      </c>
    </row>
    <row r="283" spans="1:5" x14ac:dyDescent="0.25">
      <c r="A283"/>
      <c r="B283" s="20" t="str">
        <f t="shared" si="4"/>
        <v>3.5.3</v>
      </c>
      <c r="C283" s="21" t="str">
        <f>VLOOKUP(B283,'Base '!$A$3:$B$92,2,0)</f>
        <v>Imprenta publicaciones y reproducciones</v>
      </c>
      <c r="D283" s="1" t="s">
        <v>261</v>
      </c>
      <c r="E283" s="3">
        <v>10116329</v>
      </c>
    </row>
    <row r="284" spans="1:5" x14ac:dyDescent="0.25">
      <c r="A284"/>
      <c r="B284" s="20" t="str">
        <f t="shared" si="4"/>
        <v>3.5.4</v>
      </c>
      <c r="C284" s="21" t="str">
        <f>VLOOKUP(B284,'Base '!$A$3:$B$92,2,0)</f>
        <v>Primas y gastos de seguros</v>
      </c>
      <c r="D284" s="1" t="s">
        <v>262</v>
      </c>
      <c r="E284" s="3">
        <v>92019</v>
      </c>
    </row>
    <row r="285" spans="1:5" x14ac:dyDescent="0.25">
      <c r="A285"/>
      <c r="B285" s="20" t="str">
        <f t="shared" si="4"/>
        <v>3.5.6</v>
      </c>
      <c r="C285" s="21" t="str">
        <f>VLOOKUP(B285,'Base '!$A$3:$B$92,2,0)</f>
        <v>Sistemas informáticos y de registro</v>
      </c>
      <c r="D285" s="1" t="s">
        <v>263</v>
      </c>
      <c r="E285" s="3">
        <v>4832214</v>
      </c>
    </row>
    <row r="286" spans="1:5" x14ac:dyDescent="0.25">
      <c r="A286"/>
      <c r="B286" s="20" t="str">
        <f t="shared" si="4"/>
        <v>3.5.7</v>
      </c>
      <c r="C286" s="21" t="str">
        <f>VLOOKUP(B286,'Base '!$A$3:$B$92,2,0)</f>
        <v>Serv. de acceso a internet  y streaming</v>
      </c>
      <c r="D286" s="1" t="s">
        <v>264</v>
      </c>
      <c r="E286" s="3">
        <v>3772</v>
      </c>
    </row>
    <row r="287" spans="1:5" x14ac:dyDescent="0.25">
      <c r="A287"/>
      <c r="B287" s="20" t="str">
        <f t="shared" si="4"/>
        <v>3.6.1</v>
      </c>
      <c r="C287" s="21" t="str">
        <f>VLOOKUP(B287,'Base '!$A$3:$B$92,2,0)</f>
        <v>Publicidad y propaganda</v>
      </c>
      <c r="D287" s="1" t="s">
        <v>265</v>
      </c>
      <c r="E287" s="3">
        <v>2200000</v>
      </c>
    </row>
    <row r="288" spans="1:5" x14ac:dyDescent="0.25">
      <c r="A288"/>
      <c r="B288" s="20" t="str">
        <f t="shared" si="4"/>
        <v>3.7.1</v>
      </c>
      <c r="C288" s="21" t="str">
        <f>VLOOKUP(B288,'Base '!$A$3:$B$92,2,0)</f>
        <v>Pasajes</v>
      </c>
      <c r="D288" s="1" t="s">
        <v>266</v>
      </c>
      <c r="E288" s="3">
        <v>825000</v>
      </c>
    </row>
    <row r="289" spans="1:5" x14ac:dyDescent="0.25">
      <c r="A289"/>
      <c r="B289" s="20" t="str">
        <f t="shared" si="4"/>
        <v>3.7.2</v>
      </c>
      <c r="C289" s="21" t="str">
        <f>VLOOKUP(B289,'Base '!$A$3:$B$92,2,0)</f>
        <v>Viaticos</v>
      </c>
      <c r="D289" s="1" t="s">
        <v>267</v>
      </c>
      <c r="E289" s="3">
        <v>275000</v>
      </c>
    </row>
    <row r="290" spans="1:5" x14ac:dyDescent="0.25">
      <c r="A290"/>
      <c r="B290" s="20" t="str">
        <f t="shared" si="4"/>
        <v>3.7.8</v>
      </c>
      <c r="C290" s="21" t="str">
        <f>VLOOKUP(B290,'Base '!$A$3:$B$92,2,0)</f>
        <v>Movilidad</v>
      </c>
      <c r="D290" s="1" t="s">
        <v>268</v>
      </c>
      <c r="E290" s="3">
        <v>1180369</v>
      </c>
    </row>
    <row r="291" spans="1:5" x14ac:dyDescent="0.25">
      <c r="A291"/>
      <c r="B291" s="20" t="str">
        <f t="shared" si="4"/>
        <v>3.9.2</v>
      </c>
      <c r="C291" s="21" t="str">
        <f>VLOOKUP(B291,'Base '!$A$3:$B$92,2,0)</f>
        <v>Servicios de comidas, viandas y refrigerios</v>
      </c>
      <c r="D291" s="1" t="s">
        <v>269</v>
      </c>
      <c r="E291" s="3">
        <v>825000</v>
      </c>
    </row>
    <row r="292" spans="1:5" x14ac:dyDescent="0.25">
      <c r="A292"/>
      <c r="B292" s="20" t="str">
        <f t="shared" si="4"/>
        <v>4.3.3</v>
      </c>
      <c r="C292" s="21" t="str">
        <f>VLOOKUP(B292,'Base '!$A$3:$B$92,2,0)</f>
        <v>Equipo Sanitario y de Laboratorio</v>
      </c>
      <c r="D292" s="1" t="s">
        <v>270</v>
      </c>
      <c r="E292" s="3">
        <v>37155</v>
      </c>
    </row>
    <row r="293" spans="1:5" x14ac:dyDescent="0.25">
      <c r="A293"/>
      <c r="B293" s="20" t="str">
        <f t="shared" si="4"/>
        <v>4.3.5</v>
      </c>
      <c r="C293" s="21" t="str">
        <f>VLOOKUP(B293,'Base '!$A$3:$B$92,2,0)</f>
        <v>Equipo educación, cultural y recreativo</v>
      </c>
      <c r="D293" s="1" t="s">
        <v>271</v>
      </c>
      <c r="E293" s="3">
        <v>40643</v>
      </c>
    </row>
    <row r="294" spans="1:5" x14ac:dyDescent="0.25">
      <c r="A294"/>
      <c r="B294" s="20" t="str">
        <f t="shared" si="4"/>
        <v>4.3.6</v>
      </c>
      <c r="C294" s="21" t="str">
        <f>VLOOKUP(B294,'Base '!$A$3:$B$92,2,0)</f>
        <v>Equipo para computacion</v>
      </c>
      <c r="D294" s="1" t="s">
        <v>272</v>
      </c>
      <c r="E294" s="3">
        <v>3386622</v>
      </c>
    </row>
    <row r="295" spans="1:5" x14ac:dyDescent="0.25">
      <c r="A295"/>
      <c r="B295" s="20" t="str">
        <f t="shared" si="4"/>
        <v>4.3.7</v>
      </c>
      <c r="C295" s="21" t="str">
        <f>VLOOKUP(B295,'Base '!$A$3:$B$92,2,0)</f>
        <v>Equipo de oficina y moblaje</v>
      </c>
      <c r="D295" s="1" t="s">
        <v>273</v>
      </c>
      <c r="E295" s="3">
        <v>1268894</v>
      </c>
    </row>
    <row r="296" spans="1:5" x14ac:dyDescent="0.25">
      <c r="A296"/>
      <c r="B296" s="20" t="str">
        <f t="shared" si="4"/>
        <v>4.8.1</v>
      </c>
      <c r="C296" s="21" t="str">
        <f>VLOOKUP(B296,'Base '!$A$3:$B$92,2,0)</f>
        <v xml:space="preserve">Programas de Computacion </v>
      </c>
      <c r="D296" s="1" t="s">
        <v>274</v>
      </c>
      <c r="E296" s="3">
        <v>2979148</v>
      </c>
    </row>
    <row r="297" spans="1:5" s="36" customFormat="1" x14ac:dyDescent="0.25">
      <c r="A297"/>
      <c r="B297" s="34"/>
      <c r="C297" s="34"/>
      <c r="D297" s="34"/>
      <c r="E297" s="38">
        <f>SUM(E205:E296)</f>
        <v>44357026632</v>
      </c>
    </row>
    <row r="298" spans="1:5" s="36" customFormat="1" x14ac:dyDescent="0.25">
      <c r="A298"/>
      <c r="B298" s="34"/>
      <c r="C298" s="34"/>
      <c r="D298" s="34"/>
      <c r="E298" s="37"/>
    </row>
    <row r="299" spans="1:5" s="15" customFormat="1" ht="20.25" customHeight="1" x14ac:dyDescent="0.25">
      <c r="A299"/>
      <c r="B299" s="12" t="s">
        <v>548</v>
      </c>
      <c r="C299" s="13"/>
      <c r="D299" s="11"/>
      <c r="E299" s="14"/>
    </row>
    <row r="300" spans="1:5" x14ac:dyDescent="0.25">
      <c r="A300"/>
      <c r="B300" s="16" t="s">
        <v>345</v>
      </c>
      <c r="C300" s="17" t="s">
        <v>346</v>
      </c>
      <c r="D300" s="17" t="s">
        <v>347</v>
      </c>
      <c r="E300" s="18" t="s">
        <v>0</v>
      </c>
    </row>
    <row r="301" spans="1:5" x14ac:dyDescent="0.25">
      <c r="A301"/>
      <c r="B301" s="20" t="str">
        <f t="shared" si="4"/>
        <v>1.1.1</v>
      </c>
      <c r="C301" s="21" t="str">
        <f>VLOOKUP(B301,'Base '!$A$3:$B$92,2,0)</f>
        <v>Retribucion del Cargo PP</v>
      </c>
      <c r="D301" s="1" t="s">
        <v>275</v>
      </c>
      <c r="E301" s="3">
        <v>1250681738</v>
      </c>
    </row>
    <row r="302" spans="1:5" x14ac:dyDescent="0.25">
      <c r="A302"/>
      <c r="B302" s="20" t="str">
        <f t="shared" si="4"/>
        <v>1.1.4</v>
      </c>
      <c r="C302" s="21" t="str">
        <f>VLOOKUP(B302,'Base '!$A$3:$B$92,2,0)</f>
        <v>SAC PP</v>
      </c>
      <c r="D302" s="1" t="s">
        <v>276</v>
      </c>
      <c r="E302" s="3">
        <v>104223478</v>
      </c>
    </row>
    <row r="303" spans="1:5" x14ac:dyDescent="0.25">
      <c r="A303"/>
      <c r="B303" s="20" t="str">
        <f t="shared" si="4"/>
        <v>1.1.6</v>
      </c>
      <c r="C303" s="21" t="str">
        <f>VLOOKUP(B303,'Base '!$A$3:$B$92,2,0)</f>
        <v>Contribuciones Patronales PP</v>
      </c>
      <c r="D303" s="1" t="s">
        <v>277</v>
      </c>
      <c r="E303" s="3">
        <v>346964186</v>
      </c>
    </row>
    <row r="304" spans="1:5" x14ac:dyDescent="0.25">
      <c r="A304"/>
      <c r="B304" s="20" t="str">
        <f t="shared" si="4"/>
        <v>1.4.1</v>
      </c>
      <c r="C304" s="21" t="str">
        <f>VLOOKUP(B304,'Base '!$A$3:$B$92,2,0)</f>
        <v>Asignaciones Familiares</v>
      </c>
      <c r="D304" s="1" t="s">
        <v>278</v>
      </c>
      <c r="E304" s="3">
        <v>24175987</v>
      </c>
    </row>
    <row r="305" spans="1:5" x14ac:dyDescent="0.25">
      <c r="A305"/>
      <c r="B305" s="20" t="str">
        <f t="shared" si="4"/>
        <v>1.5.1</v>
      </c>
      <c r="C305" s="21" t="str">
        <f>VLOOKUP(B305,'Base '!$A$3:$B$92,2,0)</f>
        <v>Seguros de riesgo de trabajo</v>
      </c>
      <c r="D305" s="1" t="s">
        <v>279</v>
      </c>
      <c r="E305" s="3">
        <v>7057407</v>
      </c>
    </row>
    <row r="306" spans="1:5" x14ac:dyDescent="0.25">
      <c r="A306"/>
      <c r="B306" s="20" t="str">
        <f t="shared" si="4"/>
        <v>2.1.1</v>
      </c>
      <c r="C306" s="21" t="str">
        <f>VLOOKUP(B306,'Base '!$A$3:$B$92,2,0)</f>
        <v>Alimentos para personas</v>
      </c>
      <c r="D306" s="1" t="s">
        <v>280</v>
      </c>
      <c r="E306" s="3">
        <v>5058725</v>
      </c>
    </row>
    <row r="307" spans="1:5" x14ac:dyDescent="0.25">
      <c r="A307"/>
      <c r="B307" s="20" t="str">
        <f t="shared" si="4"/>
        <v>2.5.5</v>
      </c>
      <c r="C307" s="21" t="str">
        <f>VLOOKUP(B307,'Base '!$A$3:$B$92,2,0)</f>
        <v>Tintas, pinturas y colorantes</v>
      </c>
      <c r="D307" s="1" t="s">
        <v>281</v>
      </c>
      <c r="E307" s="3">
        <v>1511912</v>
      </c>
    </row>
    <row r="308" spans="1:5" x14ac:dyDescent="0.25">
      <c r="A308"/>
      <c r="B308" s="20" t="str">
        <f t="shared" si="4"/>
        <v>2.6.2</v>
      </c>
      <c r="C308" s="21" t="str">
        <f>VLOOKUP(B308,'Base '!$A$3:$B$92,2,0)</f>
        <v>Productos de Vidrio</v>
      </c>
      <c r="D308" s="1" t="s">
        <v>282</v>
      </c>
      <c r="E308" s="3">
        <v>755956</v>
      </c>
    </row>
    <row r="309" spans="1:5" x14ac:dyDescent="0.25">
      <c r="A309"/>
      <c r="B309" s="20" t="str">
        <f t="shared" si="4"/>
        <v>2.9.2</v>
      </c>
      <c r="C309" s="21" t="str">
        <f>VLOOKUP(B309,'Base '!$A$3:$B$92,2,0)</f>
        <v>Utiles de escritorio, oficina y enseñanza</v>
      </c>
      <c r="D309" s="1" t="s">
        <v>283</v>
      </c>
      <c r="E309" s="3">
        <v>1059902</v>
      </c>
    </row>
    <row r="310" spans="1:5" x14ac:dyDescent="0.25">
      <c r="A310"/>
      <c r="B310" s="20" t="str">
        <f t="shared" si="4"/>
        <v>2.9.3</v>
      </c>
      <c r="C310" s="21" t="str">
        <f>VLOOKUP(B310,'Base '!$A$3:$B$92,2,0)</f>
        <v>Utiles y materiales electricos</v>
      </c>
      <c r="D310" s="1" t="s">
        <v>284</v>
      </c>
      <c r="E310" s="3">
        <v>2015883</v>
      </c>
    </row>
    <row r="311" spans="1:5" x14ac:dyDescent="0.25">
      <c r="A311"/>
      <c r="B311" s="20" t="str">
        <f t="shared" si="4"/>
        <v>2.9.6</v>
      </c>
      <c r="C311" s="21" t="str">
        <f>VLOOKUP(B311,'Base '!$A$3:$B$92,2,0)</f>
        <v>Repuestos y accesorios</v>
      </c>
      <c r="D311" s="1" t="s">
        <v>285</v>
      </c>
      <c r="E311" s="3">
        <v>269120</v>
      </c>
    </row>
    <row r="312" spans="1:5" x14ac:dyDescent="0.25">
      <c r="A312"/>
      <c r="B312" s="20" t="str">
        <f t="shared" si="4"/>
        <v>2.9.9</v>
      </c>
      <c r="C312" s="21" t="str">
        <f>VLOOKUP(B312,'Base '!$A$3:$B$92,2,0)</f>
        <v>Otros N.E.P.</v>
      </c>
      <c r="D312" s="1" t="s">
        <v>286</v>
      </c>
      <c r="E312" s="3">
        <v>1259927</v>
      </c>
    </row>
    <row r="313" spans="1:5" x14ac:dyDescent="0.25">
      <c r="A313"/>
      <c r="B313" s="20" t="str">
        <f t="shared" si="4"/>
        <v>3.1.4</v>
      </c>
      <c r="C313" s="21" t="str">
        <f>VLOOKUP(B313,'Base '!$A$3:$B$92,2,0)</f>
        <v>Telefonos, telex y telefax</v>
      </c>
      <c r="D313" s="1" t="s">
        <v>287</v>
      </c>
      <c r="E313" s="3">
        <v>241906</v>
      </c>
    </row>
    <row r="314" spans="1:5" x14ac:dyDescent="0.25">
      <c r="A314"/>
      <c r="B314" s="20" t="str">
        <f t="shared" si="4"/>
        <v>3.3.1</v>
      </c>
      <c r="C314" s="21" t="str">
        <f>VLOOKUP(B314,'Base '!$A$3:$B$92,2,0)</f>
        <v xml:space="preserve">Mant. y reparacion de edificios y locales </v>
      </c>
      <c r="D314" s="1" t="s">
        <v>288</v>
      </c>
      <c r="E314" s="3">
        <v>7320121</v>
      </c>
    </row>
    <row r="315" spans="1:5" x14ac:dyDescent="0.25">
      <c r="A315"/>
      <c r="B315" s="20" t="str">
        <f t="shared" si="4"/>
        <v>3.3.3</v>
      </c>
      <c r="C315" s="21" t="str">
        <f>VLOOKUP(B315,'Base '!$A$3:$B$92,2,0)</f>
        <v>Mant. y reparacion de maquinarias y equipo</v>
      </c>
      <c r="D315" s="1" t="s">
        <v>289</v>
      </c>
      <c r="E315" s="3">
        <v>10145996</v>
      </c>
    </row>
    <row r="316" spans="1:5" x14ac:dyDescent="0.25">
      <c r="A316"/>
      <c r="B316" s="20" t="str">
        <f t="shared" si="4"/>
        <v>3.3.5</v>
      </c>
      <c r="C316" s="21" t="str">
        <f>VLOOKUP(B316,'Base '!$A$3:$B$92,2,0)</f>
        <v xml:space="preserve">Limpieza aseo y fumigacion </v>
      </c>
      <c r="D316" s="1" t="s">
        <v>290</v>
      </c>
      <c r="E316" s="3">
        <v>8937500</v>
      </c>
    </row>
    <row r="317" spans="1:5" x14ac:dyDescent="0.25">
      <c r="A317"/>
      <c r="B317" s="20" t="str">
        <f t="shared" si="4"/>
        <v>3.3.9</v>
      </c>
      <c r="C317" s="21" t="str">
        <f>VLOOKUP(B317,'Base '!$A$3:$B$92,2,0)</f>
        <v>Otros NEP</v>
      </c>
      <c r="D317" s="1" t="s">
        <v>291</v>
      </c>
      <c r="E317" s="3">
        <v>4831527</v>
      </c>
    </row>
    <row r="318" spans="1:5" x14ac:dyDescent="0.25">
      <c r="A318"/>
      <c r="B318" s="20" t="str">
        <f t="shared" si="4"/>
        <v>3.4.5</v>
      </c>
      <c r="C318" s="21" t="str">
        <f>VLOOKUP(B318,'Base '!$A$3:$B$92,2,0)</f>
        <v>De Capacitación</v>
      </c>
      <c r="D318" s="1" t="s">
        <v>292</v>
      </c>
      <c r="E318" s="3">
        <v>1253304</v>
      </c>
    </row>
    <row r="319" spans="1:5" x14ac:dyDescent="0.25">
      <c r="A319"/>
      <c r="B319" s="20" t="str">
        <f t="shared" si="4"/>
        <v>3.4.9</v>
      </c>
      <c r="C319" s="21" t="str">
        <f>VLOOKUP(B319,'Base '!$A$3:$B$92,2,0)</f>
        <v>Otros N.E.P.</v>
      </c>
      <c r="D319" s="1" t="s">
        <v>293</v>
      </c>
      <c r="E319" s="3">
        <v>35081988</v>
      </c>
    </row>
    <row r="320" spans="1:5" x14ac:dyDescent="0.25">
      <c r="A320"/>
      <c r="B320" s="20" t="str">
        <f t="shared" si="4"/>
        <v>3.5.2</v>
      </c>
      <c r="C320" s="21" t="str">
        <f>VLOOKUP(B320,'Base '!$A$3:$B$92,2,0)</f>
        <v>Servicios Especializados</v>
      </c>
      <c r="D320" s="1" t="s">
        <v>294</v>
      </c>
      <c r="E320" s="3">
        <v>14632072</v>
      </c>
    </row>
    <row r="321" spans="1:5" x14ac:dyDescent="0.25">
      <c r="A321"/>
      <c r="B321" s="20" t="str">
        <f t="shared" si="4"/>
        <v>3.5.3</v>
      </c>
      <c r="C321" s="21" t="str">
        <f>VLOOKUP(B321,'Base '!$A$3:$B$92,2,0)</f>
        <v>Imprenta publicaciones y reproducciones</v>
      </c>
      <c r="D321" s="1" t="s">
        <v>295</v>
      </c>
      <c r="E321" s="3">
        <v>100794</v>
      </c>
    </row>
    <row r="322" spans="1:5" x14ac:dyDescent="0.25">
      <c r="A322"/>
      <c r="B322" s="20" t="str">
        <f t="shared" si="4"/>
        <v>3.5.4</v>
      </c>
      <c r="C322" s="21" t="str">
        <f>VLOOKUP(B322,'Base '!$A$3:$B$92,2,0)</f>
        <v>Primas y gastos de seguros</v>
      </c>
      <c r="D322" s="1" t="s">
        <v>296</v>
      </c>
      <c r="E322" s="3">
        <v>920190</v>
      </c>
    </row>
    <row r="323" spans="1:5" x14ac:dyDescent="0.25">
      <c r="A323"/>
      <c r="B323" s="20" t="str">
        <f t="shared" si="4"/>
        <v>3.5.6</v>
      </c>
      <c r="C323" s="21" t="str">
        <f>VLOOKUP(B323,'Base '!$A$3:$B$92,2,0)</f>
        <v>Sistemas informáticos y de registro</v>
      </c>
      <c r="D323" s="1" t="s">
        <v>297</v>
      </c>
      <c r="E323" s="3">
        <v>48322135</v>
      </c>
    </row>
    <row r="324" spans="1:5" x14ac:dyDescent="0.25">
      <c r="A324"/>
      <c r="B324" s="20" t="str">
        <f t="shared" si="4"/>
        <v>3.5.7</v>
      </c>
      <c r="C324" s="21" t="str">
        <f>VLOOKUP(B324,'Base '!$A$3:$B$92,2,0)</f>
        <v>Serv. de acceso a internet  y streaming</v>
      </c>
      <c r="D324" s="1" t="s">
        <v>298</v>
      </c>
      <c r="E324" s="3">
        <v>37721</v>
      </c>
    </row>
    <row r="325" spans="1:5" x14ac:dyDescent="0.25">
      <c r="A325"/>
      <c r="B325" s="20" t="str">
        <f t="shared" si="4"/>
        <v>3.7.8</v>
      </c>
      <c r="C325" s="21" t="str">
        <f>VLOOKUP(B325,'Base '!$A$3:$B$92,2,0)</f>
        <v>Movilidad</v>
      </c>
      <c r="D325" s="1" t="s">
        <v>299</v>
      </c>
      <c r="E325" s="3">
        <v>11803691</v>
      </c>
    </row>
    <row r="326" spans="1:5" x14ac:dyDescent="0.25">
      <c r="A326"/>
      <c r="B326" s="20" t="str">
        <f t="shared" si="4"/>
        <v>3.9.6</v>
      </c>
      <c r="C326" s="21" t="str">
        <f>VLOOKUP(B326,'Base '!$A$3:$B$92,2,0)</f>
        <v xml:space="preserve">Serv de consultoria </v>
      </c>
      <c r="D326" s="1" t="s">
        <v>300</v>
      </c>
      <c r="E326" s="3">
        <v>8690825</v>
      </c>
    </row>
    <row r="327" spans="1:5" x14ac:dyDescent="0.25">
      <c r="A327"/>
      <c r="B327" s="20" t="str">
        <f t="shared" si="4"/>
        <v>3.9.9</v>
      </c>
      <c r="C327" s="21" t="str">
        <f>VLOOKUP(B327,'Base '!$A$3:$B$92,2,0)</f>
        <v>Otros NEP</v>
      </c>
      <c r="D327" s="1" t="s">
        <v>301</v>
      </c>
      <c r="E327" s="3">
        <v>1320000</v>
      </c>
    </row>
    <row r="328" spans="1:5" x14ac:dyDescent="0.25">
      <c r="A328"/>
      <c r="B328" s="20" t="str">
        <f t="shared" si="4"/>
        <v>4.3.2</v>
      </c>
      <c r="C328" s="21" t="str">
        <f>VLOOKUP(B328,'Base '!$A$3:$B$92,2,0)</f>
        <v>Equipo de transporte, tracción y elevación</v>
      </c>
      <c r="D328" s="1" t="s">
        <v>302</v>
      </c>
      <c r="E328" s="3">
        <v>25735623</v>
      </c>
    </row>
    <row r="329" spans="1:5" x14ac:dyDescent="0.25">
      <c r="A329"/>
      <c r="B329" s="20" t="str">
        <f t="shared" si="4"/>
        <v>4.3.3</v>
      </c>
      <c r="C329" s="21" t="str">
        <f>VLOOKUP(B329,'Base '!$A$3:$B$92,2,0)</f>
        <v>Equipo Sanitario y de Laboratorio</v>
      </c>
      <c r="D329" s="1" t="s">
        <v>303</v>
      </c>
      <c r="E329" s="3">
        <v>371554</v>
      </c>
    </row>
    <row r="330" spans="1:5" x14ac:dyDescent="0.25">
      <c r="A330"/>
      <c r="B330" s="20" t="str">
        <f t="shared" si="4"/>
        <v>4.3.4</v>
      </c>
      <c r="C330" s="21" t="str">
        <f>VLOOKUP(B330,'Base '!$A$3:$B$92,2,0)</f>
        <v>Equipo de comunicación y señalamiento</v>
      </c>
      <c r="D330" s="1" t="s">
        <v>304</v>
      </c>
      <c r="E330" s="3">
        <v>1544137</v>
      </c>
    </row>
    <row r="331" spans="1:5" x14ac:dyDescent="0.25">
      <c r="A331"/>
      <c r="B331" s="20" t="str">
        <f t="shared" si="4"/>
        <v>4.3.5</v>
      </c>
      <c r="C331" s="21" t="str">
        <f>VLOOKUP(B331,'Base '!$A$3:$B$92,2,0)</f>
        <v>Equipo educación, cultural y recreativo</v>
      </c>
      <c r="D331" s="1" t="s">
        <v>305</v>
      </c>
      <c r="E331" s="3">
        <v>406429</v>
      </c>
    </row>
    <row r="332" spans="1:5" x14ac:dyDescent="0.25">
      <c r="A332"/>
      <c r="B332" s="20" t="str">
        <f t="shared" si="4"/>
        <v>4.3.6</v>
      </c>
      <c r="C332" s="21" t="str">
        <f>VLOOKUP(B332,'Base '!$A$3:$B$92,2,0)</f>
        <v>Equipo para computacion</v>
      </c>
      <c r="D332" s="1" t="s">
        <v>306</v>
      </c>
      <c r="E332" s="3">
        <v>26488678</v>
      </c>
    </row>
    <row r="333" spans="1:5" x14ac:dyDescent="0.25">
      <c r="A333"/>
      <c r="B333" s="20" t="str">
        <f t="shared" si="4"/>
        <v>4.3.7</v>
      </c>
      <c r="C333" s="21" t="str">
        <f>VLOOKUP(B333,'Base '!$A$3:$B$92,2,0)</f>
        <v>Equipo de oficina y moblaje</v>
      </c>
      <c r="D333" s="1" t="s">
        <v>307</v>
      </c>
      <c r="E333" s="3">
        <v>15377641</v>
      </c>
    </row>
    <row r="334" spans="1:5" x14ac:dyDescent="0.25">
      <c r="A334"/>
      <c r="B334" s="20" t="str">
        <f t="shared" si="4"/>
        <v>4.8.1</v>
      </c>
      <c r="C334" s="21" t="str">
        <f>VLOOKUP(B334,'Base '!$A$3:$B$92,2,0)</f>
        <v xml:space="preserve">Programas de Computacion </v>
      </c>
      <c r="D334" s="1" t="s">
        <v>308</v>
      </c>
      <c r="E334" s="3">
        <v>29960956</v>
      </c>
    </row>
    <row r="335" spans="1:5" x14ac:dyDescent="0.25">
      <c r="A335"/>
      <c r="B335" s="20" t="s">
        <v>375</v>
      </c>
      <c r="C335" s="21" t="s">
        <v>533</v>
      </c>
      <c r="D335" s="1" t="s">
        <v>309</v>
      </c>
      <c r="E335" s="3">
        <v>147330195</v>
      </c>
    </row>
    <row r="336" spans="1:5" s="36" customFormat="1" x14ac:dyDescent="0.25">
      <c r="A336"/>
      <c r="B336" s="34"/>
      <c r="C336" s="34"/>
      <c r="D336" s="34"/>
      <c r="E336" s="38">
        <f>SUM(E301:E335)</f>
        <v>2145889204</v>
      </c>
    </row>
    <row r="337" spans="1:5" s="36" customFormat="1" x14ac:dyDescent="0.25">
      <c r="A337"/>
      <c r="B337" s="34"/>
      <c r="C337" s="34"/>
      <c r="D337" s="34"/>
      <c r="E337" s="37"/>
    </row>
    <row r="338" spans="1:5" s="15" customFormat="1" ht="20.25" customHeight="1" x14ac:dyDescent="0.25">
      <c r="A338"/>
      <c r="B338" s="12" t="s">
        <v>549</v>
      </c>
      <c r="C338" s="13"/>
      <c r="D338" s="11"/>
      <c r="E338" s="14"/>
    </row>
    <row r="339" spans="1:5" x14ac:dyDescent="0.25">
      <c r="A339"/>
      <c r="B339" s="16" t="s">
        <v>345</v>
      </c>
      <c r="C339" s="17" t="s">
        <v>346</v>
      </c>
      <c r="D339" s="17" t="s">
        <v>347</v>
      </c>
      <c r="E339" s="18" t="s">
        <v>0</v>
      </c>
    </row>
    <row r="340" spans="1:5" x14ac:dyDescent="0.25">
      <c r="A340"/>
      <c r="B340" s="20" t="str">
        <f t="shared" si="4"/>
        <v>1.1.1</v>
      </c>
      <c r="C340" s="21" t="str">
        <f>VLOOKUP(B340,'Base '!$A$3:$B$92,2,0)</f>
        <v>Retribucion del Cargo PP</v>
      </c>
      <c r="D340" s="1" t="s">
        <v>310</v>
      </c>
      <c r="E340" s="3">
        <v>820985385</v>
      </c>
    </row>
    <row r="341" spans="1:5" x14ac:dyDescent="0.25">
      <c r="A341"/>
      <c r="B341" s="20" t="str">
        <f t="shared" si="4"/>
        <v>1.1.4</v>
      </c>
      <c r="C341" s="21" t="str">
        <f>VLOOKUP(B341,'Base '!$A$3:$B$92,2,0)</f>
        <v>SAC PP</v>
      </c>
      <c r="D341" s="1" t="s">
        <v>311</v>
      </c>
      <c r="E341" s="3">
        <v>68415449</v>
      </c>
    </row>
    <row r="342" spans="1:5" x14ac:dyDescent="0.25">
      <c r="A342"/>
      <c r="B342" s="20" t="str">
        <f t="shared" si="4"/>
        <v>1.1.6</v>
      </c>
      <c r="C342" s="21" t="str">
        <f>VLOOKUP(B342,'Base '!$A$3:$B$92,2,0)</f>
        <v>Contribuciones Patronales PP</v>
      </c>
      <c r="D342" s="1" t="s">
        <v>312</v>
      </c>
      <c r="E342" s="3">
        <v>234459976</v>
      </c>
    </row>
    <row r="343" spans="1:5" x14ac:dyDescent="0.25">
      <c r="A343"/>
      <c r="B343" s="20" t="str">
        <f t="shared" si="4"/>
        <v>1.4.1</v>
      </c>
      <c r="C343" s="21" t="str">
        <f>VLOOKUP(B343,'Base '!$A$3:$B$92,2,0)</f>
        <v>Asignaciones Familiares</v>
      </c>
      <c r="D343" s="1" t="s">
        <v>313</v>
      </c>
      <c r="E343" s="3">
        <v>9560959</v>
      </c>
    </row>
    <row r="344" spans="1:5" x14ac:dyDescent="0.25">
      <c r="A344"/>
      <c r="B344" s="20" t="str">
        <f t="shared" si="4"/>
        <v>1.5.1</v>
      </c>
      <c r="C344" s="21" t="str">
        <f>VLOOKUP(B344,'Base '!$A$3:$B$92,2,0)</f>
        <v>Seguros de riesgo de trabajo</v>
      </c>
      <c r="D344" s="1" t="s">
        <v>314</v>
      </c>
      <c r="E344" s="3">
        <v>4730572</v>
      </c>
    </row>
    <row r="345" spans="1:5" x14ac:dyDescent="0.25">
      <c r="A345"/>
      <c r="B345" s="20" t="str">
        <f t="shared" si="4"/>
        <v>2.1.1</v>
      </c>
      <c r="C345" s="21" t="str">
        <f>VLOOKUP(B345,'Base '!$A$3:$B$92,2,0)</f>
        <v>Alimentos para personas</v>
      </c>
      <c r="D345" s="1" t="s">
        <v>315</v>
      </c>
      <c r="E345" s="3">
        <v>2950923</v>
      </c>
    </row>
    <row r="346" spans="1:5" x14ac:dyDescent="0.25">
      <c r="A346"/>
      <c r="B346" s="20" t="str">
        <f t="shared" si="4"/>
        <v>2.5.5</v>
      </c>
      <c r="C346" s="21" t="str">
        <f>VLOOKUP(B346,'Base '!$A$3:$B$92,2,0)</f>
        <v>Tintas, pinturas y colorantes</v>
      </c>
      <c r="D346" s="1" t="s">
        <v>316</v>
      </c>
      <c r="E346" s="3">
        <v>881949</v>
      </c>
    </row>
    <row r="347" spans="1:5" x14ac:dyDescent="0.25">
      <c r="A347"/>
      <c r="B347" s="20" t="str">
        <f t="shared" si="4"/>
        <v>2.6.2</v>
      </c>
      <c r="C347" s="21" t="str">
        <f>VLOOKUP(B347,'Base '!$A$3:$B$92,2,0)</f>
        <v>Productos de Vidrio</v>
      </c>
      <c r="D347" s="1" t="s">
        <v>317</v>
      </c>
      <c r="E347" s="3">
        <v>440974</v>
      </c>
    </row>
    <row r="348" spans="1:5" x14ac:dyDescent="0.25">
      <c r="A348"/>
      <c r="B348" s="20" t="str">
        <f t="shared" si="4"/>
        <v>2.9.2</v>
      </c>
      <c r="C348" s="21" t="str">
        <f>VLOOKUP(B348,'Base '!$A$3:$B$92,2,0)</f>
        <v>Utiles de escritorio, oficina y enseñanza</v>
      </c>
      <c r="D348" s="1" t="s">
        <v>318</v>
      </c>
      <c r="E348" s="3">
        <v>618276</v>
      </c>
    </row>
    <row r="349" spans="1:5" x14ac:dyDescent="0.25">
      <c r="A349"/>
      <c r="B349" s="20" t="str">
        <f t="shared" si="4"/>
        <v>2.9.3</v>
      </c>
      <c r="C349" s="21" t="str">
        <f>VLOOKUP(B349,'Base '!$A$3:$B$92,2,0)</f>
        <v>Utiles y materiales electricos</v>
      </c>
      <c r="D349" s="1" t="s">
        <v>319</v>
      </c>
      <c r="E349" s="3">
        <v>1175932</v>
      </c>
    </row>
    <row r="350" spans="1:5" x14ac:dyDescent="0.25">
      <c r="A350"/>
      <c r="B350" s="20" t="str">
        <f t="shared" si="4"/>
        <v>2.9.6</v>
      </c>
      <c r="C350" s="21" t="str">
        <f>VLOOKUP(B350,'Base '!$A$3:$B$92,2,0)</f>
        <v>Repuestos y accesorios</v>
      </c>
      <c r="D350" s="1" t="s">
        <v>320</v>
      </c>
      <c r="E350" s="3">
        <v>156987</v>
      </c>
    </row>
    <row r="351" spans="1:5" x14ac:dyDescent="0.25">
      <c r="A351"/>
      <c r="B351" s="20" t="str">
        <f t="shared" si="4"/>
        <v>2.9.9</v>
      </c>
      <c r="C351" s="21" t="str">
        <f>VLOOKUP(B351,'Base '!$A$3:$B$92,2,0)</f>
        <v>Otros N.E.P.</v>
      </c>
      <c r="D351" s="1" t="s">
        <v>321</v>
      </c>
      <c r="E351" s="3">
        <v>734957</v>
      </c>
    </row>
    <row r="352" spans="1:5" x14ac:dyDescent="0.25">
      <c r="A352"/>
      <c r="B352" s="20" t="str">
        <f t="shared" ref="B352:B376" si="5">MID(D352,19,5)</f>
        <v>3.1.4</v>
      </c>
      <c r="C352" s="21" t="str">
        <f>VLOOKUP(B352,'Base '!$A$3:$B$92,2,0)</f>
        <v>Telefonos, telex y telefax</v>
      </c>
      <c r="D352" s="1" t="s">
        <v>322</v>
      </c>
      <c r="E352" s="3">
        <v>141112</v>
      </c>
    </row>
    <row r="353" spans="1:5" x14ac:dyDescent="0.25">
      <c r="A353"/>
      <c r="B353" s="20" t="str">
        <f t="shared" si="5"/>
        <v>3.2.1</v>
      </c>
      <c r="C353" s="21" t="str">
        <f>VLOOKUP(B353,'Base '!$A$3:$B$92,2,0)</f>
        <v>Alquiler de edificios y locales</v>
      </c>
      <c r="D353" s="1" t="s">
        <v>323</v>
      </c>
      <c r="E353" s="3">
        <v>49500000</v>
      </c>
    </row>
    <row r="354" spans="1:5" x14ac:dyDescent="0.25">
      <c r="A354"/>
      <c r="B354" s="20" t="str">
        <f t="shared" si="5"/>
        <v>3.3.1</v>
      </c>
      <c r="C354" s="21" t="str">
        <f>VLOOKUP(B354,'Base '!$A$3:$B$92,2,0)</f>
        <v xml:space="preserve">Mant. y reparacion de edificios y locales </v>
      </c>
      <c r="D354" s="1" t="s">
        <v>324</v>
      </c>
      <c r="E354" s="3">
        <v>4270070</v>
      </c>
    </row>
    <row r="355" spans="1:5" x14ac:dyDescent="0.25">
      <c r="A355"/>
      <c r="B355" s="20" t="str">
        <f t="shared" si="5"/>
        <v>3.3.3</v>
      </c>
      <c r="C355" s="21" t="str">
        <f>VLOOKUP(B355,'Base '!$A$3:$B$92,2,0)</f>
        <v>Mant. y reparacion de maquinarias y equipo</v>
      </c>
      <c r="D355" s="1" t="s">
        <v>325</v>
      </c>
      <c r="E355" s="3">
        <v>5918498</v>
      </c>
    </row>
    <row r="356" spans="1:5" x14ac:dyDescent="0.25">
      <c r="A356"/>
      <c r="B356" s="20" t="str">
        <f t="shared" si="5"/>
        <v>3.3.9</v>
      </c>
      <c r="C356" s="21" t="str">
        <f>VLOOKUP(B356,'Base '!$A$3:$B$92,2,0)</f>
        <v>Otros NEP</v>
      </c>
      <c r="D356" s="1" t="s">
        <v>326</v>
      </c>
      <c r="E356" s="3">
        <v>2818391</v>
      </c>
    </row>
    <row r="357" spans="1:5" x14ac:dyDescent="0.25">
      <c r="A357"/>
      <c r="B357" s="20" t="str">
        <f t="shared" si="5"/>
        <v>3.5.1</v>
      </c>
      <c r="C357" s="21" t="str">
        <f>VLOOKUP(B357,'Base '!$A$3:$B$92,2,0)</f>
        <v>Transporte y almacenamiento</v>
      </c>
      <c r="D357" s="1" t="s">
        <v>327</v>
      </c>
      <c r="E357" s="3">
        <v>371113</v>
      </c>
    </row>
    <row r="358" spans="1:5" x14ac:dyDescent="0.25">
      <c r="A358"/>
      <c r="B358" s="20" t="str">
        <f t="shared" si="5"/>
        <v>3.5.2</v>
      </c>
      <c r="C358" s="21" t="str">
        <f>VLOOKUP(B358,'Base '!$A$3:$B$92,2,0)</f>
        <v>Servicios Especializados</v>
      </c>
      <c r="D358" s="1" t="s">
        <v>328</v>
      </c>
      <c r="E358" s="3">
        <v>6058084</v>
      </c>
    </row>
    <row r="359" spans="1:5" x14ac:dyDescent="0.25">
      <c r="A359"/>
      <c r="B359" s="20" t="str">
        <f t="shared" si="5"/>
        <v>3.5.3</v>
      </c>
      <c r="C359" s="21" t="str">
        <f>VLOOKUP(B359,'Base '!$A$3:$B$92,2,0)</f>
        <v>Imprenta publicaciones y reproducciones</v>
      </c>
      <c r="D359" s="1" t="s">
        <v>329</v>
      </c>
      <c r="E359" s="3">
        <v>144277655</v>
      </c>
    </row>
    <row r="360" spans="1:5" x14ac:dyDescent="0.25">
      <c r="A360"/>
      <c r="B360" s="20" t="str">
        <f t="shared" si="5"/>
        <v>3.5.4</v>
      </c>
      <c r="C360" s="21" t="str">
        <f>VLOOKUP(B360,'Base '!$A$3:$B$92,2,0)</f>
        <v>Primas y gastos de seguros</v>
      </c>
      <c r="D360" s="1" t="s">
        <v>330</v>
      </c>
      <c r="E360" s="3">
        <v>536778</v>
      </c>
    </row>
    <row r="361" spans="1:5" x14ac:dyDescent="0.25">
      <c r="A361"/>
      <c r="B361" s="20" t="str">
        <f t="shared" si="5"/>
        <v>3.5.6</v>
      </c>
      <c r="C361" s="21" t="str">
        <f>VLOOKUP(B361,'Base '!$A$3:$B$92,2,0)</f>
        <v>Sistemas informáticos y de registro</v>
      </c>
      <c r="D361" s="1" t="s">
        <v>331</v>
      </c>
      <c r="E361" s="3">
        <v>654123668</v>
      </c>
    </row>
    <row r="362" spans="1:5" x14ac:dyDescent="0.25">
      <c r="A362"/>
      <c r="B362" s="20" t="str">
        <f t="shared" si="5"/>
        <v>3.5.7</v>
      </c>
      <c r="C362" s="21" t="str">
        <f>VLOOKUP(B362,'Base '!$A$3:$B$92,2,0)</f>
        <v>Serv. de acceso a internet  y streaming</v>
      </c>
      <c r="D362" s="1" t="s">
        <v>332</v>
      </c>
      <c r="E362" s="3">
        <v>22004</v>
      </c>
    </row>
    <row r="363" spans="1:5" x14ac:dyDescent="0.25">
      <c r="A363"/>
      <c r="B363" s="20" t="str">
        <f t="shared" si="5"/>
        <v>3.7.8</v>
      </c>
      <c r="C363" s="21" t="str">
        <f>VLOOKUP(B363,'Base '!$A$3:$B$92,2,0)</f>
        <v>Movilidad</v>
      </c>
      <c r="D363" s="1" t="s">
        <v>333</v>
      </c>
      <c r="E363" s="3">
        <v>6885486</v>
      </c>
    </row>
    <row r="364" spans="1:5" x14ac:dyDescent="0.25">
      <c r="A364"/>
      <c r="B364" s="20" t="str">
        <f t="shared" si="5"/>
        <v>4.3.3</v>
      </c>
      <c r="C364" s="21" t="str">
        <f>VLOOKUP(B364,'Base '!$A$3:$B$92,2,0)</f>
        <v>Equipo Sanitario y de Laboratorio</v>
      </c>
      <c r="D364" s="1" t="s">
        <v>334</v>
      </c>
      <c r="E364" s="3">
        <v>216740</v>
      </c>
    </row>
    <row r="365" spans="1:5" x14ac:dyDescent="0.25">
      <c r="A365"/>
      <c r="B365" s="20" t="str">
        <f t="shared" si="5"/>
        <v>4.3.5</v>
      </c>
      <c r="C365" s="21" t="str">
        <f>VLOOKUP(B365,'Base '!$A$3:$B$92,2,0)</f>
        <v>Equipo educación, cultural y recreativo</v>
      </c>
      <c r="D365" s="1" t="s">
        <v>335</v>
      </c>
      <c r="E365" s="3">
        <v>237084</v>
      </c>
    </row>
    <row r="366" spans="1:5" x14ac:dyDescent="0.25">
      <c r="A366"/>
      <c r="B366" s="20" t="str">
        <f t="shared" si="5"/>
        <v>4.3.6</v>
      </c>
      <c r="C366" s="21" t="str">
        <f>VLOOKUP(B366,'Base '!$A$3:$B$92,2,0)</f>
        <v>Equipo para computacion</v>
      </c>
      <c r="D366" s="1" t="s">
        <v>336</v>
      </c>
      <c r="E366" s="3">
        <v>12249073</v>
      </c>
    </row>
    <row r="367" spans="1:5" x14ac:dyDescent="0.25">
      <c r="A367"/>
      <c r="B367" s="20" t="str">
        <f t="shared" si="5"/>
        <v>4.3.7</v>
      </c>
      <c r="C367" s="21" t="str">
        <f>VLOOKUP(B367,'Base '!$A$3:$B$92,2,0)</f>
        <v>Equipo de oficina y moblaje</v>
      </c>
      <c r="D367" s="1" t="s">
        <v>337</v>
      </c>
      <c r="E367" s="3">
        <v>7401883</v>
      </c>
    </row>
    <row r="368" spans="1:5" x14ac:dyDescent="0.25">
      <c r="A368"/>
      <c r="B368" s="20" t="str">
        <f t="shared" si="5"/>
        <v>4.8.1</v>
      </c>
      <c r="C368" s="21" t="str">
        <f>VLOOKUP(B368,'Base '!$A$3:$B$92,2,0)</f>
        <v xml:space="preserve">Programas de Computacion </v>
      </c>
      <c r="D368" s="1" t="s">
        <v>338</v>
      </c>
      <c r="E368" s="3">
        <v>317970438</v>
      </c>
    </row>
    <row r="369" spans="1:5" x14ac:dyDescent="0.25">
      <c r="A369"/>
      <c r="B369" s="20" t="str">
        <f t="shared" si="5"/>
        <v>5.1.7</v>
      </c>
      <c r="C369" s="21" t="str">
        <f>VLOOKUP(B369,'Base '!$A$3:$B$92,2,0)</f>
        <v>Transferencias a otras instituciones sin fines de lucro</v>
      </c>
      <c r="D369" s="1" t="s">
        <v>339</v>
      </c>
      <c r="E369" s="3">
        <v>1000000</v>
      </c>
    </row>
    <row r="370" spans="1:5" s="36" customFormat="1" x14ac:dyDescent="0.25">
      <c r="A370"/>
      <c r="B370" s="34"/>
      <c r="C370" s="34"/>
      <c r="D370" s="34"/>
      <c r="E370" s="38">
        <f>SUM(E340:E369)</f>
        <v>2359110416</v>
      </c>
    </row>
    <row r="371" spans="1:5" s="36" customFormat="1" x14ac:dyDescent="0.25">
      <c r="A371"/>
      <c r="B371" s="34"/>
      <c r="C371" s="34"/>
      <c r="D371" s="34"/>
      <c r="E371" s="37"/>
    </row>
    <row r="372" spans="1:5" s="15" customFormat="1" ht="20.25" customHeight="1" x14ac:dyDescent="0.25">
      <c r="A372"/>
      <c r="B372" s="12" t="s">
        <v>550</v>
      </c>
      <c r="C372" s="13"/>
      <c r="D372" s="11"/>
      <c r="E372" s="14"/>
    </row>
    <row r="373" spans="1:5" x14ac:dyDescent="0.25">
      <c r="A373"/>
      <c r="B373" s="16" t="s">
        <v>345</v>
      </c>
      <c r="C373" s="17" t="s">
        <v>346</v>
      </c>
      <c r="D373" s="17" t="s">
        <v>347</v>
      </c>
      <c r="E373" s="18" t="s">
        <v>0</v>
      </c>
    </row>
    <row r="374" spans="1:5" x14ac:dyDescent="0.25">
      <c r="A374"/>
      <c r="B374" s="20" t="str">
        <f t="shared" si="5"/>
        <v>1.1.1</v>
      </c>
      <c r="C374" s="21" t="str">
        <f>VLOOKUP(B374,'Base '!$A$3:$B$92,2,0)</f>
        <v>Retribucion del Cargo PP</v>
      </c>
      <c r="D374" s="1" t="s">
        <v>340</v>
      </c>
      <c r="E374" s="3">
        <v>500000000</v>
      </c>
    </row>
    <row r="375" spans="1:5" x14ac:dyDescent="0.25">
      <c r="A375"/>
      <c r="B375" s="20" t="str">
        <f t="shared" si="5"/>
        <v>3.9.9</v>
      </c>
      <c r="C375" s="21" t="str">
        <f>VLOOKUP(B375,'Base '!$A$3:$B$92,2,0)</f>
        <v>Otros NEP</v>
      </c>
      <c r="D375" s="1" t="s">
        <v>341</v>
      </c>
      <c r="E375" s="3">
        <v>50000000</v>
      </c>
    </row>
    <row r="376" spans="1:5" x14ac:dyDescent="0.25">
      <c r="A376"/>
      <c r="B376" s="20" t="str">
        <f t="shared" si="5"/>
        <v>4.3.7</v>
      </c>
      <c r="C376" s="21" t="str">
        <f>VLOOKUP(B376,'Base '!$A$3:$B$92,2,0)</f>
        <v>Equipo de oficina y moblaje</v>
      </c>
      <c r="D376" s="1" t="s">
        <v>342</v>
      </c>
      <c r="E376" s="3">
        <v>30000000</v>
      </c>
    </row>
    <row r="377" spans="1:5" s="36" customFormat="1" x14ac:dyDescent="0.25">
      <c r="A377"/>
      <c r="B377" s="34"/>
      <c r="C377" s="34"/>
      <c r="D377" s="34"/>
      <c r="E377" s="38">
        <f>SUM(E374:E376)</f>
        <v>580000000</v>
      </c>
    </row>
    <row r="378" spans="1:5" s="36" customFormat="1" x14ac:dyDescent="0.25">
      <c r="A378"/>
      <c r="B378" s="34"/>
      <c r="C378" s="34"/>
      <c r="D378" s="34"/>
      <c r="E378" s="37"/>
    </row>
    <row r="379" spans="1:5" ht="15.75" x14ac:dyDescent="0.25">
      <c r="A379"/>
      <c r="B379"/>
      <c r="C379" s="2"/>
      <c r="D379" s="39" t="s">
        <v>551</v>
      </c>
      <c r="E379" s="40">
        <f>+E377+E370+E336+E297+E201+E163+E126</f>
        <v>147966599361</v>
      </c>
    </row>
    <row r="380" spans="1:5" x14ac:dyDescent="0.25">
      <c r="B380" s="2"/>
      <c r="C380" s="4"/>
      <c r="D380" s="4"/>
    </row>
    <row r="381" spans="1:5" x14ac:dyDescent="0.25">
      <c r="B381" s="2"/>
      <c r="C381" s="4"/>
      <c r="D381" s="4"/>
    </row>
    <row r="382" spans="1:5" x14ac:dyDescent="0.25">
      <c r="D382" s="4"/>
    </row>
    <row r="383" spans="1:5" x14ac:dyDescent="0.25">
      <c r="D383" s="4"/>
    </row>
    <row r="384" spans="1:5" x14ac:dyDescent="0.25">
      <c r="D384" s="4"/>
    </row>
    <row r="385" spans="4:4" x14ac:dyDescent="0.25">
      <c r="D385" s="4"/>
    </row>
    <row r="386" spans="4:4" x14ac:dyDescent="0.25">
      <c r="D386" s="4"/>
    </row>
    <row r="387" spans="4:4" x14ac:dyDescent="0.25">
      <c r="D387" s="4"/>
    </row>
    <row r="388" spans="4:4" x14ac:dyDescent="0.25">
      <c r="D388" s="4"/>
    </row>
    <row r="389" spans="4:4" x14ac:dyDescent="0.25">
      <c r="D389" s="4"/>
    </row>
    <row r="390" spans="4:4" x14ac:dyDescent="0.25">
      <c r="D390" s="4"/>
    </row>
    <row r="391" spans="4:4" x14ac:dyDescent="0.25">
      <c r="D391" s="4"/>
    </row>
    <row r="392" spans="4:4" x14ac:dyDescent="0.25">
      <c r="D392" s="4"/>
    </row>
    <row r="393" spans="4:4" x14ac:dyDescent="0.25">
      <c r="D393" s="4"/>
    </row>
    <row r="394" spans="4:4" x14ac:dyDescent="0.25">
      <c r="D394" s="4"/>
    </row>
    <row r="395" spans="4:4" x14ac:dyDescent="0.25">
      <c r="D395" s="4"/>
    </row>
    <row r="396" spans="4:4" x14ac:dyDescent="0.25">
      <c r="D396" s="4"/>
    </row>
    <row r="397" spans="4:4" x14ac:dyDescent="0.25">
      <c r="D397" s="4"/>
    </row>
    <row r="398" spans="4:4" x14ac:dyDescent="0.25">
      <c r="D398" s="4"/>
    </row>
    <row r="399" spans="4:4" x14ac:dyDescent="0.25">
      <c r="D399" s="4"/>
    </row>
    <row r="400" spans="4:4" x14ac:dyDescent="0.25">
      <c r="D400" s="4"/>
    </row>
    <row r="401" spans="4:4" x14ac:dyDescent="0.25">
      <c r="D401" s="4"/>
    </row>
    <row r="402" spans="4:4" x14ac:dyDescent="0.25">
      <c r="D402" s="4"/>
    </row>
    <row r="403" spans="4:4" x14ac:dyDescent="0.25">
      <c r="D403" s="4"/>
    </row>
    <row r="404" spans="4:4" x14ac:dyDescent="0.25">
      <c r="D404" s="4"/>
    </row>
    <row r="405" spans="4:4" x14ac:dyDescent="0.25">
      <c r="D405" s="4"/>
    </row>
    <row r="406" spans="4:4" x14ac:dyDescent="0.25">
      <c r="D406" s="4"/>
    </row>
    <row r="407" spans="4:4" x14ac:dyDescent="0.25">
      <c r="D407" s="4"/>
    </row>
    <row r="408" spans="4:4" x14ac:dyDescent="0.25">
      <c r="D408" s="4"/>
    </row>
    <row r="409" spans="4:4" x14ac:dyDescent="0.25">
      <c r="D409" s="4"/>
    </row>
    <row r="410" spans="4:4" x14ac:dyDescent="0.25">
      <c r="D410" s="4"/>
    </row>
    <row r="411" spans="4:4" x14ac:dyDescent="0.25">
      <c r="D411" s="4"/>
    </row>
    <row r="412" spans="4:4" x14ac:dyDescent="0.25">
      <c r="D412" s="4"/>
    </row>
    <row r="413" spans="4:4" x14ac:dyDescent="0.25">
      <c r="D413" s="4"/>
    </row>
    <row r="414" spans="4:4" x14ac:dyDescent="0.25">
      <c r="D414" s="4"/>
    </row>
    <row r="415" spans="4:4" x14ac:dyDescent="0.25">
      <c r="D415" s="4"/>
    </row>
    <row r="416" spans="4:4" x14ac:dyDescent="0.25">
      <c r="D416" s="4"/>
    </row>
    <row r="417" spans="4:4" x14ac:dyDescent="0.25">
      <c r="D417" s="4"/>
    </row>
    <row r="418" spans="4:4" x14ac:dyDescent="0.25">
      <c r="D418" s="4"/>
    </row>
    <row r="419" spans="4:4" x14ac:dyDescent="0.25">
      <c r="D419" s="4"/>
    </row>
    <row r="420" spans="4:4" x14ac:dyDescent="0.25">
      <c r="D420" s="4"/>
    </row>
    <row r="421" spans="4:4" x14ac:dyDescent="0.25">
      <c r="D421" s="4"/>
    </row>
    <row r="422" spans="4:4" x14ac:dyDescent="0.25">
      <c r="D422" s="4"/>
    </row>
    <row r="423" spans="4:4" x14ac:dyDescent="0.25">
      <c r="D423" s="4"/>
    </row>
    <row r="424" spans="4:4" x14ac:dyDescent="0.25">
      <c r="D424" s="4"/>
    </row>
    <row r="425" spans="4:4" x14ac:dyDescent="0.25">
      <c r="D425" s="4"/>
    </row>
    <row r="426" spans="4:4" x14ac:dyDescent="0.25">
      <c r="D426" s="4"/>
    </row>
    <row r="427" spans="4:4" x14ac:dyDescent="0.25">
      <c r="D427" s="4"/>
    </row>
    <row r="428" spans="4:4" x14ac:dyDescent="0.25">
      <c r="D428" s="4"/>
    </row>
    <row r="429" spans="4:4" x14ac:dyDescent="0.25">
      <c r="D429" s="4"/>
    </row>
    <row r="430" spans="4:4" x14ac:dyDescent="0.25">
      <c r="D430" s="4"/>
    </row>
    <row r="431" spans="4:4" x14ac:dyDescent="0.25">
      <c r="D431" s="4"/>
    </row>
    <row r="432" spans="4:4" x14ac:dyDescent="0.25">
      <c r="D432" s="4"/>
    </row>
    <row r="433" spans="4:4" x14ac:dyDescent="0.25">
      <c r="D433" s="4"/>
    </row>
    <row r="434" spans="4:4" x14ac:dyDescent="0.25">
      <c r="D434" s="4"/>
    </row>
    <row r="435" spans="4:4" x14ac:dyDescent="0.25">
      <c r="D435" s="4"/>
    </row>
    <row r="436" spans="4:4" x14ac:dyDescent="0.25">
      <c r="D436" s="4"/>
    </row>
    <row r="437" spans="4:4" x14ac:dyDescent="0.25">
      <c r="D437" s="4"/>
    </row>
    <row r="438" spans="4:4" x14ac:dyDescent="0.25">
      <c r="D438" s="4"/>
    </row>
    <row r="439" spans="4:4" x14ac:dyDescent="0.25">
      <c r="D439" s="4"/>
    </row>
    <row r="440" spans="4:4" x14ac:dyDescent="0.25">
      <c r="D440" s="4"/>
    </row>
    <row r="441" spans="4:4" x14ac:dyDescent="0.25">
      <c r="D441" s="4"/>
    </row>
    <row r="442" spans="4:4" x14ac:dyDescent="0.25">
      <c r="D442" s="4"/>
    </row>
    <row r="443" spans="4:4" x14ac:dyDescent="0.25">
      <c r="D443" s="4"/>
    </row>
    <row r="444" spans="4:4" x14ac:dyDescent="0.25">
      <c r="D444" s="4"/>
    </row>
    <row r="445" spans="4:4" x14ac:dyDescent="0.25">
      <c r="D445" s="4"/>
    </row>
    <row r="446" spans="4:4" x14ac:dyDescent="0.25">
      <c r="D446" s="4"/>
    </row>
    <row r="447" spans="4:4" x14ac:dyDescent="0.25">
      <c r="D447" s="4"/>
    </row>
    <row r="448" spans="4:4" x14ac:dyDescent="0.25">
      <c r="D448" s="4"/>
    </row>
    <row r="449" spans="4:4" x14ac:dyDescent="0.25">
      <c r="D449" s="4"/>
    </row>
    <row r="450" spans="4:4" x14ac:dyDescent="0.25">
      <c r="D450" s="4"/>
    </row>
    <row r="451" spans="4:4" x14ac:dyDescent="0.25">
      <c r="D451" s="4"/>
    </row>
    <row r="452" spans="4:4" x14ac:dyDescent="0.25">
      <c r="D452" s="4"/>
    </row>
    <row r="453" spans="4:4" x14ac:dyDescent="0.25">
      <c r="D453" s="4"/>
    </row>
    <row r="454" spans="4:4" x14ac:dyDescent="0.25">
      <c r="D454" s="4"/>
    </row>
  </sheetData>
  <sheetProtection formatCells="0" formatColumns="0" formatRows="0" insertColumns="0" insertRows="0" insertHyperlinks="0" deleteColumns="0" deleteRows="0" sort="0" autoFilter="0" pivotTables="0"/>
  <autoFilter ref="A10:E379" xr:uid="{E0471D39-230A-4746-9892-9751C752A887}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8DAA8-418C-4BAC-BECF-3F0169E64354}">
  <dimension ref="A1:H93"/>
  <sheetViews>
    <sheetView topLeftCell="A73" workbookViewId="0">
      <selection activeCell="C101" sqref="C101"/>
    </sheetView>
  </sheetViews>
  <sheetFormatPr baseColWidth="10" defaultRowHeight="15" customHeight="1" x14ac:dyDescent="0.25"/>
  <cols>
    <col min="1" max="1" width="17.5703125" style="19" customWidth="1"/>
    <col min="2" max="2" width="49.28515625" style="19" bestFit="1" customWidth="1"/>
    <col min="3" max="3" width="27.28515625" style="19" bestFit="1" customWidth="1"/>
    <col min="4" max="4" width="14.28515625" style="19" customWidth="1"/>
    <col min="5" max="5" width="34" style="19" bestFit="1" customWidth="1"/>
    <col min="6" max="6" width="24.85546875" style="19" bestFit="1" customWidth="1"/>
    <col min="7" max="7" width="25.28515625" style="19" bestFit="1" customWidth="1"/>
    <col min="8" max="8" width="31.140625" style="19" bestFit="1" customWidth="1"/>
    <col min="9" max="9" width="22.42578125" style="19" bestFit="1" customWidth="1"/>
    <col min="10" max="10" width="22.5703125" style="19" bestFit="1" customWidth="1"/>
    <col min="11" max="11" width="25.42578125" style="19" bestFit="1" customWidth="1"/>
    <col min="12" max="12" width="17.42578125" style="19" bestFit="1" customWidth="1"/>
    <col min="13" max="13" width="17.7109375" style="19" bestFit="1" customWidth="1"/>
    <col min="14" max="14" width="22.7109375" style="19" bestFit="1" customWidth="1"/>
    <col min="15" max="15" width="24.5703125" style="19" bestFit="1" customWidth="1"/>
    <col min="16" max="16" width="27.42578125" style="19" bestFit="1" customWidth="1"/>
    <col min="17" max="17" width="27.28515625" style="19" bestFit="1" customWidth="1"/>
    <col min="18" max="18" width="18.85546875" style="19" bestFit="1" customWidth="1"/>
    <col min="19" max="19" width="19.5703125" style="19" bestFit="1" customWidth="1"/>
    <col min="20" max="20" width="14.7109375" style="19" bestFit="1" customWidth="1"/>
    <col min="21" max="21" width="15" style="19" bestFit="1" customWidth="1"/>
    <col min="22" max="22" width="34.85546875" style="19" bestFit="1" customWidth="1"/>
    <col min="23" max="23" width="38.7109375" style="19" bestFit="1" customWidth="1"/>
    <col min="24" max="24" width="21.42578125" style="19" bestFit="1" customWidth="1"/>
    <col min="25" max="26" width="15.42578125" style="19" bestFit="1" customWidth="1"/>
    <col min="27" max="28" width="37.140625" style="19" bestFit="1" customWidth="1"/>
    <col min="29" max="29" width="25.7109375" style="19" bestFit="1" customWidth="1"/>
    <col min="30" max="30" width="19.140625" style="19" bestFit="1" customWidth="1"/>
    <col min="31" max="31" width="38.7109375" style="19" bestFit="1" customWidth="1"/>
    <col min="32" max="32" width="23.5703125" style="19" bestFit="1" customWidth="1"/>
    <col min="33" max="33" width="30.5703125" style="19" bestFit="1" customWidth="1"/>
    <col min="34" max="34" width="37.28515625" style="19" bestFit="1" customWidth="1"/>
    <col min="35" max="35" width="27.42578125" style="19" bestFit="1" customWidth="1"/>
    <col min="36" max="36" width="20.28515625" style="19" bestFit="1" customWidth="1"/>
    <col min="37" max="37" width="24.7109375" style="19" bestFit="1" customWidth="1"/>
    <col min="38" max="38" width="44.42578125" style="19" bestFit="1" customWidth="1"/>
    <col min="39" max="39" width="40.42578125" style="19" bestFit="1" customWidth="1"/>
    <col min="40" max="40" width="4.28515625" style="19" customWidth="1"/>
    <col min="41" max="41" width="21.5703125" style="19" bestFit="1" customWidth="1"/>
    <col min="42" max="42" width="32.28515625" style="19" bestFit="1" customWidth="1"/>
    <col min="43" max="43" width="38" style="19" bestFit="1" customWidth="1"/>
    <col min="44" max="44" width="38.42578125" style="19" bestFit="1" customWidth="1"/>
    <col min="45" max="45" width="38.5703125" style="19" bestFit="1" customWidth="1"/>
    <col min="46" max="46" width="8.7109375" style="19" customWidth="1"/>
    <col min="47" max="47" width="42.85546875" style="19" bestFit="1" customWidth="1"/>
    <col min="48" max="48" width="25.5703125" style="19" bestFit="1" customWidth="1"/>
    <col min="49" max="49" width="25.42578125" style="19" bestFit="1" customWidth="1"/>
    <col min="50" max="50" width="25.85546875" style="19" bestFit="1" customWidth="1"/>
    <col min="51" max="51" width="26" style="19" bestFit="1" customWidth="1"/>
    <col min="52" max="52" width="26.85546875" style="19" bestFit="1" customWidth="1"/>
    <col min="53" max="53" width="37" style="19" bestFit="1" customWidth="1"/>
    <col min="54" max="54" width="37.42578125" style="19" bestFit="1" customWidth="1"/>
    <col min="55" max="55" width="49.42578125" style="19" bestFit="1" customWidth="1"/>
    <col min="56" max="56" width="49.28515625" style="19" bestFit="1" customWidth="1"/>
    <col min="57" max="57" width="38.5703125" style="19" bestFit="1" customWidth="1"/>
    <col min="58" max="58" width="39" style="19" bestFit="1" customWidth="1"/>
    <col min="59" max="59" width="19.140625" style="19" bestFit="1" customWidth="1"/>
    <col min="60" max="60" width="10" style="19" customWidth="1"/>
    <col min="61" max="61" width="35.85546875" style="19" bestFit="1" customWidth="1"/>
    <col min="62" max="62" width="32.42578125" style="19" bestFit="1" customWidth="1"/>
    <col min="63" max="63" width="32.85546875" style="19" bestFit="1" customWidth="1"/>
    <col min="64" max="64" width="41.28515625" style="19" bestFit="1" customWidth="1"/>
    <col min="65" max="65" width="39.140625" style="19" bestFit="1" customWidth="1"/>
    <col min="66" max="66" width="37.140625" style="19" bestFit="1" customWidth="1"/>
    <col min="67" max="67" width="11" style="19" customWidth="1"/>
    <col min="68" max="68" width="11.5703125" style="19" bestFit="1" customWidth="1"/>
    <col min="69" max="69" width="9.85546875" style="19" customWidth="1"/>
    <col min="70" max="70" width="38.42578125" style="19" bestFit="1" customWidth="1"/>
    <col min="71" max="71" width="23.42578125" style="19" bestFit="1" customWidth="1"/>
    <col min="72" max="72" width="24.7109375" style="19" bestFit="1" customWidth="1"/>
    <col min="73" max="73" width="7.5703125" style="19" customWidth="1"/>
    <col min="74" max="74" width="16.42578125" style="19" bestFit="1" customWidth="1"/>
    <col min="75" max="76" width="24.7109375" style="19" bestFit="1" customWidth="1"/>
    <col min="77" max="77" width="24.85546875" style="19" bestFit="1" customWidth="1"/>
    <col min="78" max="78" width="35.85546875" style="19" bestFit="1" customWidth="1"/>
    <col min="79" max="79" width="25.42578125" style="19" bestFit="1" customWidth="1"/>
    <col min="80" max="80" width="25.5703125" style="19" bestFit="1" customWidth="1"/>
    <col min="81" max="81" width="25.85546875" style="19" bestFit="1" customWidth="1"/>
    <col min="82" max="82" width="22.85546875" style="19" bestFit="1" customWidth="1"/>
    <col min="83" max="83" width="21.5703125" style="19" bestFit="1" customWidth="1"/>
    <col min="84" max="84" width="22" style="19" bestFit="1" customWidth="1"/>
    <col min="85" max="85" width="20.140625" style="19" bestFit="1" customWidth="1"/>
    <col min="86" max="86" width="19.85546875" style="19" bestFit="1" customWidth="1"/>
    <col min="87" max="87" width="23" style="19" bestFit="1" customWidth="1"/>
    <col min="88" max="88" width="22.85546875" style="19" bestFit="1" customWidth="1"/>
    <col min="89" max="89" width="7.140625" style="19" customWidth="1"/>
    <col min="90" max="90" width="7" style="19" customWidth="1"/>
    <col min="91" max="91" width="18" style="19" bestFit="1" customWidth="1"/>
    <col min="92" max="92" width="18.42578125" style="19" bestFit="1" customWidth="1"/>
    <col min="93" max="93" width="35.28515625" style="19" bestFit="1" customWidth="1"/>
    <col min="94" max="94" width="33.85546875" style="19" bestFit="1" customWidth="1"/>
    <col min="95" max="95" width="34.7109375" style="19" bestFit="1" customWidth="1"/>
    <col min="96" max="96" width="17" style="19" bestFit="1" customWidth="1"/>
    <col min="97" max="97" width="17.42578125" style="19" bestFit="1" customWidth="1"/>
    <col min="98" max="98" width="20.42578125" style="19" bestFit="1" customWidth="1"/>
    <col min="99" max="99" width="22.28515625" style="19" bestFit="1" customWidth="1"/>
    <col min="100" max="100" width="38.85546875" style="19" bestFit="1" customWidth="1"/>
    <col min="101" max="101" width="39.28515625" style="19" bestFit="1" customWidth="1"/>
    <col min="102" max="102" width="22.28515625" style="19" bestFit="1" customWidth="1"/>
    <col min="103" max="103" width="33.140625" style="19" bestFit="1" customWidth="1"/>
    <col min="104" max="105" width="32.42578125" style="19" bestFit="1" customWidth="1"/>
    <col min="106" max="106" width="32.85546875" style="19" bestFit="1" customWidth="1"/>
    <col min="107" max="107" width="28.5703125" style="19" bestFit="1" customWidth="1"/>
    <col min="108" max="108" width="23.85546875" style="19" bestFit="1" customWidth="1"/>
    <col min="109" max="109" width="24" style="19" bestFit="1" customWidth="1"/>
    <col min="110" max="110" width="26" style="19" bestFit="1" customWidth="1"/>
    <col min="111" max="111" width="26.5703125" style="19" bestFit="1" customWidth="1"/>
    <col min="112" max="112" width="43.42578125" style="19" bestFit="1" customWidth="1"/>
    <col min="113" max="113" width="27.7109375" style="19" bestFit="1" customWidth="1"/>
    <col min="114" max="114" width="28.85546875" style="19" bestFit="1" customWidth="1"/>
    <col min="115" max="115" width="36.85546875" style="19" bestFit="1" customWidth="1"/>
    <col min="116" max="116" width="37" style="19" bestFit="1" customWidth="1"/>
    <col min="117" max="117" width="37.7109375" style="19" bestFit="1" customWidth="1"/>
    <col min="118" max="119" width="47" style="19" bestFit="1" customWidth="1"/>
    <col min="120" max="120" width="27" style="19" bestFit="1" customWidth="1"/>
    <col min="121" max="121" width="27.140625" style="19" bestFit="1" customWidth="1"/>
    <col min="122" max="122" width="27" style="19" bestFit="1" customWidth="1"/>
    <col min="123" max="123" width="8" style="19" customWidth="1"/>
    <col min="124" max="124" width="12.5703125" style="19" bestFit="1" customWidth="1"/>
    <col min="125" max="16384" width="11.42578125" style="19"/>
  </cols>
  <sheetData>
    <row r="1" spans="1:8" ht="19.5" customHeight="1" x14ac:dyDescent="0.3">
      <c r="A1" s="22" t="s">
        <v>348</v>
      </c>
      <c r="B1" s="23"/>
      <c r="C1" s="23"/>
      <c r="D1" s="23"/>
      <c r="E1" s="23"/>
      <c r="F1" s="23"/>
      <c r="G1" s="23"/>
      <c r="H1" s="23"/>
    </row>
    <row r="2" spans="1:8" ht="15" customHeight="1" x14ac:dyDescent="0.25">
      <c r="A2" s="23"/>
      <c r="B2" s="23"/>
      <c r="C2" s="23"/>
      <c r="D2" s="24" t="s">
        <v>349</v>
      </c>
      <c r="E2" s="24" t="s">
        <v>350</v>
      </c>
      <c r="F2" s="23"/>
      <c r="G2" s="23"/>
      <c r="H2" s="23"/>
    </row>
    <row r="3" spans="1:8" ht="15" customHeight="1" x14ac:dyDescent="0.25">
      <c r="A3" s="23" t="s">
        <v>345</v>
      </c>
      <c r="B3" s="23" t="s">
        <v>346</v>
      </c>
      <c r="C3" s="23"/>
      <c r="D3" s="24" t="s">
        <v>351</v>
      </c>
      <c r="E3" s="24" t="s">
        <v>352</v>
      </c>
      <c r="F3" s="23"/>
      <c r="G3" s="23"/>
      <c r="H3" s="23"/>
    </row>
    <row r="4" spans="1:8" ht="15" customHeight="1" x14ac:dyDescent="0.25">
      <c r="A4" s="23" t="s">
        <v>353</v>
      </c>
      <c r="B4" s="23" t="s">
        <v>354</v>
      </c>
      <c r="C4" s="23"/>
      <c r="D4" s="24" t="s">
        <v>355</v>
      </c>
      <c r="E4" s="24" t="s">
        <v>356</v>
      </c>
      <c r="F4" s="23"/>
      <c r="G4" s="23"/>
      <c r="H4" s="23"/>
    </row>
    <row r="5" spans="1:8" ht="15" customHeight="1" x14ac:dyDescent="0.25">
      <c r="A5" s="23" t="s">
        <v>357</v>
      </c>
      <c r="B5" s="23" t="s">
        <v>358</v>
      </c>
      <c r="C5" s="23"/>
      <c r="D5" s="25" t="s">
        <v>359</v>
      </c>
      <c r="E5" s="25" t="s">
        <v>360</v>
      </c>
      <c r="F5" s="23"/>
      <c r="G5" s="23"/>
      <c r="H5" s="23"/>
    </row>
    <row r="6" spans="1:8" ht="15" customHeight="1" x14ac:dyDescent="0.25">
      <c r="A6" s="23" t="s">
        <v>361</v>
      </c>
      <c r="B6" s="23" t="s">
        <v>362</v>
      </c>
      <c r="C6" s="23"/>
      <c r="D6" s="25" t="s">
        <v>363</v>
      </c>
      <c r="E6" s="25" t="s">
        <v>364</v>
      </c>
      <c r="F6" s="23"/>
      <c r="G6" s="23"/>
      <c r="H6" s="23"/>
    </row>
    <row r="7" spans="1:8" ht="15" customHeight="1" x14ac:dyDescent="0.25">
      <c r="A7" s="23" t="s">
        <v>365</v>
      </c>
      <c r="B7" s="23" t="s">
        <v>366</v>
      </c>
      <c r="C7" s="23"/>
      <c r="D7" s="25" t="s">
        <v>367</v>
      </c>
      <c r="E7" s="25" t="s">
        <v>368</v>
      </c>
      <c r="F7" s="23"/>
      <c r="G7" s="23"/>
      <c r="H7" s="23"/>
    </row>
    <row r="8" spans="1:8" ht="15" customHeight="1" x14ac:dyDescent="0.25">
      <c r="A8" s="23" t="s">
        <v>369</v>
      </c>
      <c r="B8" s="23" t="s">
        <v>370</v>
      </c>
      <c r="C8" s="23"/>
      <c r="D8" s="24" t="s">
        <v>371</v>
      </c>
      <c r="E8" s="24" t="s">
        <v>372</v>
      </c>
      <c r="F8" s="23"/>
      <c r="G8" s="23"/>
      <c r="H8" s="23"/>
    </row>
    <row r="9" spans="1:8" ht="15" customHeight="1" x14ac:dyDescent="0.25">
      <c r="A9" s="23" t="s">
        <v>373</v>
      </c>
      <c r="B9" s="23" t="s">
        <v>374</v>
      </c>
      <c r="C9" s="23"/>
      <c r="D9" s="25" t="s">
        <v>375</v>
      </c>
      <c r="E9" s="25" t="s">
        <v>376</v>
      </c>
      <c r="F9" s="23"/>
      <c r="G9" s="23"/>
      <c r="H9" s="23"/>
    </row>
    <row r="10" spans="1:8" ht="15" customHeight="1" x14ac:dyDescent="0.25">
      <c r="A10" s="23" t="s">
        <v>377</v>
      </c>
      <c r="B10" s="23" t="s">
        <v>378</v>
      </c>
      <c r="C10" s="23"/>
      <c r="D10" s="23"/>
      <c r="E10" s="23"/>
      <c r="F10" s="23"/>
      <c r="G10" s="23"/>
      <c r="H10" s="23"/>
    </row>
    <row r="11" spans="1:8" ht="15" customHeight="1" x14ac:dyDescent="0.25">
      <c r="A11" s="23" t="s">
        <v>379</v>
      </c>
      <c r="B11" s="23" t="s">
        <v>380</v>
      </c>
      <c r="C11" s="23"/>
      <c r="D11" s="23"/>
      <c r="E11" s="23"/>
      <c r="F11" s="23"/>
      <c r="G11" s="23"/>
      <c r="H11" s="23"/>
    </row>
    <row r="12" spans="1:8" ht="15" customHeight="1" x14ac:dyDescent="0.35">
      <c r="A12" s="23" t="s">
        <v>381</v>
      </c>
      <c r="B12" s="23" t="s">
        <v>382</v>
      </c>
      <c r="C12" s="23"/>
      <c r="D12" s="26" t="s">
        <v>527</v>
      </c>
      <c r="E12" s="27"/>
      <c r="F12" s="27"/>
      <c r="G12" s="23"/>
      <c r="H12" s="23"/>
    </row>
    <row r="13" spans="1:8" ht="15" customHeight="1" x14ac:dyDescent="0.25">
      <c r="A13" s="28" t="s">
        <v>528</v>
      </c>
      <c r="B13" s="23" t="s">
        <v>382</v>
      </c>
      <c r="C13" s="23"/>
      <c r="D13" s="29" t="s">
        <v>359</v>
      </c>
      <c r="E13" s="30" t="s">
        <v>529</v>
      </c>
      <c r="F13" s="30" t="s">
        <v>530</v>
      </c>
      <c r="G13" s="31">
        <v>1052934383</v>
      </c>
      <c r="H13" s="23"/>
    </row>
    <row r="14" spans="1:8" ht="15" customHeight="1" x14ac:dyDescent="0.25">
      <c r="A14" s="23" t="s">
        <v>383</v>
      </c>
      <c r="B14" s="23" t="s">
        <v>384</v>
      </c>
      <c r="C14" s="23"/>
      <c r="D14" s="29" t="s">
        <v>531</v>
      </c>
      <c r="E14" s="30" t="s">
        <v>532</v>
      </c>
      <c r="F14" s="30" t="s">
        <v>530</v>
      </c>
      <c r="G14" s="31">
        <v>1451759885</v>
      </c>
      <c r="H14" s="23"/>
    </row>
    <row r="15" spans="1:8" ht="15" customHeight="1" x14ac:dyDescent="0.25">
      <c r="A15" s="23" t="s">
        <v>385</v>
      </c>
      <c r="B15" s="23" t="s">
        <v>386</v>
      </c>
      <c r="C15" s="23"/>
      <c r="D15" s="29" t="s">
        <v>375</v>
      </c>
      <c r="E15" s="30" t="s">
        <v>533</v>
      </c>
      <c r="F15" s="30" t="s">
        <v>534</v>
      </c>
      <c r="G15" s="31">
        <v>355500195</v>
      </c>
      <c r="H15" s="23"/>
    </row>
    <row r="16" spans="1:8" ht="15" customHeight="1" x14ac:dyDescent="0.25">
      <c r="A16" s="23" t="s">
        <v>387</v>
      </c>
      <c r="B16" s="23" t="s">
        <v>388</v>
      </c>
      <c r="C16" s="23"/>
      <c r="D16" s="32"/>
      <c r="E16" s="23"/>
      <c r="F16" s="23"/>
      <c r="G16" s="31"/>
      <c r="H16" s="23"/>
    </row>
    <row r="17" spans="1:8" ht="15" customHeight="1" x14ac:dyDescent="0.25">
      <c r="A17" s="23" t="s">
        <v>389</v>
      </c>
      <c r="B17" s="23" t="s">
        <v>390</v>
      </c>
      <c r="C17" s="23"/>
      <c r="D17" s="23"/>
      <c r="E17" s="23"/>
      <c r="F17" s="23"/>
      <c r="G17" s="23"/>
      <c r="H17" s="23"/>
    </row>
    <row r="18" spans="1:8" ht="15" customHeight="1" x14ac:dyDescent="0.25">
      <c r="A18" s="23" t="s">
        <v>391</v>
      </c>
      <c r="B18" s="23" t="s">
        <v>392</v>
      </c>
      <c r="C18" s="23"/>
      <c r="D18" s="23"/>
      <c r="E18" s="23"/>
      <c r="F18" s="23"/>
      <c r="G18" s="23"/>
      <c r="H18" s="23"/>
    </row>
    <row r="19" spans="1:8" ht="15" customHeight="1" x14ac:dyDescent="0.25">
      <c r="A19" s="23" t="s">
        <v>393</v>
      </c>
      <c r="B19" s="23" t="s">
        <v>394</v>
      </c>
      <c r="C19" s="23"/>
      <c r="D19" s="23"/>
      <c r="E19" s="23"/>
      <c r="F19" s="23"/>
      <c r="G19" s="23"/>
      <c r="H19" s="23"/>
    </row>
    <row r="20" spans="1:8" ht="15" customHeight="1" x14ac:dyDescent="0.25">
      <c r="A20" s="23" t="s">
        <v>395</v>
      </c>
      <c r="B20" s="23" t="s">
        <v>396</v>
      </c>
      <c r="C20" s="23"/>
      <c r="D20" s="23"/>
      <c r="E20" s="23"/>
      <c r="F20" s="23"/>
      <c r="G20" s="23"/>
      <c r="H20" s="23"/>
    </row>
    <row r="21" spans="1:8" ht="15" customHeight="1" x14ac:dyDescent="0.25">
      <c r="A21" s="23" t="s">
        <v>397</v>
      </c>
      <c r="B21" s="23" t="s">
        <v>398</v>
      </c>
      <c r="C21" s="23"/>
      <c r="D21" s="23"/>
      <c r="E21" s="23"/>
      <c r="F21" s="23"/>
      <c r="G21" s="23"/>
      <c r="H21" s="23"/>
    </row>
    <row r="22" spans="1:8" ht="15" customHeight="1" x14ac:dyDescent="0.25">
      <c r="A22" s="23" t="s">
        <v>399</v>
      </c>
      <c r="B22" s="23" t="s">
        <v>400</v>
      </c>
      <c r="C22" s="23"/>
      <c r="D22" s="23"/>
      <c r="E22" s="23"/>
      <c r="F22" s="23"/>
      <c r="G22" s="23"/>
      <c r="H22" s="23"/>
    </row>
    <row r="23" spans="1:8" ht="15" customHeight="1" x14ac:dyDescent="0.25">
      <c r="A23" s="23" t="s">
        <v>401</v>
      </c>
      <c r="B23" s="23" t="s">
        <v>402</v>
      </c>
      <c r="C23" s="23"/>
      <c r="D23" s="23"/>
      <c r="E23" s="23"/>
      <c r="F23" s="23"/>
      <c r="G23" s="23"/>
      <c r="H23" s="23"/>
    </row>
    <row r="24" spans="1:8" ht="15" customHeight="1" x14ac:dyDescent="0.25">
      <c r="A24" s="23" t="s">
        <v>403</v>
      </c>
      <c r="B24" s="23" t="s">
        <v>404</v>
      </c>
      <c r="C24" s="23"/>
      <c r="D24" s="23"/>
      <c r="E24" s="23"/>
      <c r="F24" s="23"/>
      <c r="G24" s="23"/>
      <c r="H24" s="23"/>
    </row>
    <row r="25" spans="1:8" ht="15" customHeight="1" x14ac:dyDescent="0.25">
      <c r="A25" s="28" t="s">
        <v>535</v>
      </c>
      <c r="B25" s="28" t="s">
        <v>536</v>
      </c>
      <c r="C25" s="23"/>
      <c r="D25" s="23"/>
      <c r="E25" s="23"/>
      <c r="F25" s="23"/>
      <c r="G25" s="23"/>
      <c r="H25" s="23"/>
    </row>
    <row r="26" spans="1:8" ht="15" customHeight="1" x14ac:dyDescent="0.25">
      <c r="A26" s="23" t="s">
        <v>405</v>
      </c>
      <c r="B26" s="23" t="s">
        <v>406</v>
      </c>
      <c r="C26" s="23"/>
      <c r="D26" s="23"/>
      <c r="E26" s="23"/>
      <c r="F26" s="23"/>
      <c r="G26" s="23"/>
      <c r="H26" s="23"/>
    </row>
    <row r="27" spans="1:8" ht="15" customHeight="1" x14ac:dyDescent="0.25">
      <c r="A27" s="23" t="s">
        <v>407</v>
      </c>
      <c r="B27" s="23" t="s">
        <v>408</v>
      </c>
      <c r="C27" s="23"/>
      <c r="D27" s="23"/>
      <c r="E27" s="23"/>
      <c r="F27" s="23"/>
      <c r="G27" s="23"/>
      <c r="H27" s="23"/>
    </row>
    <row r="28" spans="1:8" ht="15" customHeight="1" x14ac:dyDescent="0.25">
      <c r="A28" s="23" t="s">
        <v>409</v>
      </c>
      <c r="B28" s="23" t="s">
        <v>410</v>
      </c>
      <c r="C28" s="23"/>
      <c r="D28" s="23"/>
      <c r="E28" s="23"/>
      <c r="F28" s="23"/>
      <c r="G28" s="23"/>
      <c r="H28" s="23"/>
    </row>
    <row r="29" spans="1:8" ht="15" customHeight="1" x14ac:dyDescent="0.25">
      <c r="A29" s="23" t="s">
        <v>411</v>
      </c>
      <c r="B29" s="23" t="s">
        <v>412</v>
      </c>
      <c r="C29" s="23"/>
      <c r="D29" s="23"/>
      <c r="E29" s="23"/>
      <c r="F29" s="23"/>
      <c r="G29" s="23"/>
      <c r="H29" s="23"/>
    </row>
    <row r="30" spans="1:8" ht="15" customHeight="1" x14ac:dyDescent="0.25">
      <c r="A30" s="23" t="s">
        <v>413</v>
      </c>
      <c r="B30" s="23" t="s">
        <v>414</v>
      </c>
      <c r="C30" s="23"/>
      <c r="D30" s="23"/>
      <c r="E30" s="23"/>
      <c r="F30" s="23"/>
      <c r="G30" s="23"/>
      <c r="H30" s="23"/>
    </row>
    <row r="31" spans="1:8" ht="15" customHeight="1" x14ac:dyDescent="0.25">
      <c r="A31" s="23" t="s">
        <v>415</v>
      </c>
      <c r="B31" s="23" t="s">
        <v>416</v>
      </c>
      <c r="C31" s="23"/>
      <c r="D31" s="23"/>
      <c r="E31" s="23"/>
      <c r="F31" s="23"/>
      <c r="G31" s="23"/>
      <c r="H31" s="23"/>
    </row>
    <row r="32" spans="1:8" ht="15" customHeight="1" x14ac:dyDescent="0.25">
      <c r="A32" s="23" t="s">
        <v>417</v>
      </c>
      <c r="B32" s="23" t="s">
        <v>418</v>
      </c>
      <c r="C32" s="23"/>
      <c r="D32" s="23"/>
      <c r="E32" s="23"/>
      <c r="F32" s="23"/>
      <c r="G32" s="23"/>
      <c r="H32" s="23"/>
    </row>
    <row r="33" spans="1:8" ht="15" customHeight="1" x14ac:dyDescent="0.25">
      <c r="A33" s="23" t="s">
        <v>419</v>
      </c>
      <c r="B33" s="23" t="s">
        <v>420</v>
      </c>
      <c r="C33" s="23"/>
      <c r="D33" s="23"/>
      <c r="E33" s="23"/>
      <c r="F33" s="23"/>
      <c r="G33" s="23"/>
      <c r="H33" s="23"/>
    </row>
    <row r="34" spans="1:8" ht="15" customHeight="1" x14ac:dyDescent="0.25">
      <c r="A34" s="23" t="s">
        <v>421</v>
      </c>
      <c r="B34" s="23" t="s">
        <v>422</v>
      </c>
      <c r="C34" s="23"/>
      <c r="D34" s="23"/>
      <c r="E34" s="23"/>
      <c r="F34" s="23"/>
      <c r="G34" s="23"/>
      <c r="H34" s="23"/>
    </row>
    <row r="35" spans="1:8" ht="15" customHeight="1" x14ac:dyDescent="0.25">
      <c r="A35" s="23" t="s">
        <v>423</v>
      </c>
      <c r="B35" s="23" t="s">
        <v>424</v>
      </c>
      <c r="C35" s="23"/>
      <c r="D35" s="23"/>
      <c r="E35" s="23"/>
      <c r="F35" s="23"/>
      <c r="G35" s="23"/>
      <c r="H35" s="23"/>
    </row>
    <row r="36" spans="1:8" ht="15" customHeight="1" x14ac:dyDescent="0.25">
      <c r="A36" s="23" t="s">
        <v>425</v>
      </c>
      <c r="B36" s="23" t="s">
        <v>426</v>
      </c>
      <c r="C36" s="23"/>
      <c r="D36" s="23"/>
      <c r="E36" s="23"/>
      <c r="F36" s="23"/>
      <c r="G36" s="23"/>
      <c r="H36" s="23"/>
    </row>
    <row r="37" spans="1:8" ht="15" customHeight="1" x14ac:dyDescent="0.25">
      <c r="A37" s="23" t="s">
        <v>427</v>
      </c>
      <c r="B37" s="23" t="s">
        <v>428</v>
      </c>
      <c r="C37" s="23"/>
      <c r="D37" s="23"/>
      <c r="E37" s="23"/>
      <c r="F37" s="23"/>
      <c r="G37" s="23"/>
      <c r="H37" s="23"/>
    </row>
    <row r="38" spans="1:8" ht="15" customHeight="1" x14ac:dyDescent="0.25">
      <c r="A38" s="23" t="s">
        <v>429</v>
      </c>
      <c r="B38" s="23" t="s">
        <v>430</v>
      </c>
      <c r="C38" s="23"/>
      <c r="D38" s="23"/>
      <c r="E38" s="23"/>
      <c r="F38" s="23"/>
      <c r="G38" s="23"/>
      <c r="H38" s="23"/>
    </row>
    <row r="39" spans="1:8" ht="15" customHeight="1" x14ac:dyDescent="0.25">
      <c r="A39" s="23" t="s">
        <v>431</v>
      </c>
      <c r="B39" s="23" t="s">
        <v>432</v>
      </c>
      <c r="C39" s="23"/>
      <c r="D39" s="23"/>
      <c r="E39" s="23"/>
      <c r="F39" s="23"/>
      <c r="G39" s="23"/>
      <c r="H39" s="23"/>
    </row>
    <row r="40" spans="1:8" ht="15" customHeight="1" x14ac:dyDescent="0.25">
      <c r="A40" s="23" t="s">
        <v>433</v>
      </c>
      <c r="B40" s="23" t="s">
        <v>434</v>
      </c>
      <c r="C40" s="23"/>
      <c r="D40" s="23"/>
      <c r="E40" s="23"/>
      <c r="F40" s="23"/>
      <c r="G40" s="23"/>
      <c r="H40" s="23"/>
    </row>
    <row r="41" spans="1:8" ht="15" customHeight="1" x14ac:dyDescent="0.25">
      <c r="A41" s="23" t="s">
        <v>435</v>
      </c>
      <c r="B41" s="23" t="s">
        <v>436</v>
      </c>
      <c r="C41" s="23"/>
      <c r="D41" s="23"/>
      <c r="E41" s="23"/>
      <c r="F41" s="23"/>
      <c r="G41" s="23"/>
      <c r="H41" s="23"/>
    </row>
    <row r="42" spans="1:8" ht="15" customHeight="1" x14ac:dyDescent="0.25">
      <c r="A42" s="23" t="s">
        <v>437</v>
      </c>
      <c r="B42" s="23" t="s">
        <v>438</v>
      </c>
      <c r="C42" s="23"/>
      <c r="D42" s="23"/>
      <c r="E42" s="23"/>
      <c r="F42" s="23"/>
      <c r="G42" s="23"/>
      <c r="H42" s="23"/>
    </row>
    <row r="43" spans="1:8" ht="15" customHeight="1" x14ac:dyDescent="0.25">
      <c r="A43" s="23" t="s">
        <v>439</v>
      </c>
      <c r="B43" s="23" t="s">
        <v>440</v>
      </c>
      <c r="C43" s="23"/>
      <c r="D43" s="23"/>
      <c r="E43" s="23"/>
      <c r="F43" s="23"/>
      <c r="G43" s="23"/>
      <c r="H43" s="23"/>
    </row>
    <row r="44" spans="1:8" ht="15" customHeight="1" x14ac:dyDescent="0.25">
      <c r="A44" s="23" t="s">
        <v>441</v>
      </c>
      <c r="B44" s="23" t="s">
        <v>442</v>
      </c>
      <c r="C44" s="23"/>
      <c r="D44" s="23"/>
      <c r="E44" s="23"/>
      <c r="F44" s="23"/>
      <c r="G44" s="23"/>
      <c r="H44" s="23"/>
    </row>
    <row r="45" spans="1:8" ht="15" customHeight="1" x14ac:dyDescent="0.25">
      <c r="A45" s="23" t="s">
        <v>443</v>
      </c>
      <c r="B45" s="23" t="s">
        <v>444</v>
      </c>
      <c r="C45" s="23"/>
      <c r="D45" s="23"/>
      <c r="E45" s="23"/>
      <c r="F45" s="23"/>
      <c r="G45" s="23"/>
      <c r="H45" s="23"/>
    </row>
    <row r="46" spans="1:8" ht="15" customHeight="1" x14ac:dyDescent="0.25">
      <c r="A46" s="23" t="s">
        <v>445</v>
      </c>
      <c r="B46" s="23" t="s">
        <v>446</v>
      </c>
      <c r="C46" s="23"/>
      <c r="D46" s="23"/>
      <c r="E46" s="23"/>
      <c r="F46" s="23"/>
      <c r="G46" s="23"/>
      <c r="H46" s="23"/>
    </row>
    <row r="47" spans="1:8" ht="15" customHeight="1" x14ac:dyDescent="0.25">
      <c r="A47" s="23" t="s">
        <v>447</v>
      </c>
      <c r="B47" s="23" t="s">
        <v>438</v>
      </c>
      <c r="C47" s="23"/>
      <c r="D47" s="23"/>
      <c r="E47" s="23"/>
      <c r="F47" s="23"/>
      <c r="G47" s="23"/>
      <c r="H47" s="23"/>
    </row>
    <row r="48" spans="1:8" ht="15" customHeight="1" x14ac:dyDescent="0.25">
      <c r="A48" s="23" t="s">
        <v>448</v>
      </c>
      <c r="B48" s="23" t="s">
        <v>449</v>
      </c>
      <c r="C48" s="23"/>
      <c r="D48" s="23"/>
      <c r="E48" s="23"/>
      <c r="F48" s="23"/>
      <c r="G48" s="23"/>
      <c r="H48" s="23"/>
    </row>
    <row r="49" spans="1:8" ht="15" customHeight="1" x14ac:dyDescent="0.25">
      <c r="A49" s="23" t="s">
        <v>450</v>
      </c>
      <c r="B49" s="23" t="s">
        <v>451</v>
      </c>
      <c r="C49" s="23"/>
      <c r="D49" s="23"/>
      <c r="E49" s="23"/>
      <c r="F49" s="23"/>
      <c r="G49" s="23"/>
      <c r="H49" s="23"/>
    </row>
    <row r="50" spans="1:8" ht="15" customHeight="1" x14ac:dyDescent="0.25">
      <c r="A50" s="23" t="s">
        <v>452</v>
      </c>
      <c r="B50" s="23" t="s">
        <v>453</v>
      </c>
      <c r="C50" s="23"/>
      <c r="D50" s="23"/>
      <c r="E50" s="23"/>
      <c r="F50" s="23"/>
      <c r="G50" s="23"/>
      <c r="H50" s="23"/>
    </row>
    <row r="51" spans="1:8" ht="15" customHeight="1" x14ac:dyDescent="0.25">
      <c r="A51" s="23" t="s">
        <v>454</v>
      </c>
      <c r="B51" s="23" t="s">
        <v>455</v>
      </c>
      <c r="C51" s="23"/>
      <c r="D51" s="23"/>
      <c r="E51" s="23"/>
      <c r="F51" s="23"/>
      <c r="G51" s="23"/>
      <c r="H51" s="23"/>
    </row>
    <row r="52" spans="1:8" ht="15" customHeight="1" x14ac:dyDescent="0.25">
      <c r="A52" s="23" t="s">
        <v>456</v>
      </c>
      <c r="B52" s="23" t="s">
        <v>457</v>
      </c>
      <c r="C52" s="23"/>
      <c r="D52" s="23"/>
      <c r="E52" s="23"/>
      <c r="F52" s="23"/>
      <c r="G52" s="23"/>
      <c r="H52" s="23"/>
    </row>
    <row r="53" spans="1:8" ht="15" customHeight="1" x14ac:dyDescent="0.25">
      <c r="A53" s="23" t="s">
        <v>458</v>
      </c>
      <c r="B53" s="23" t="s">
        <v>459</v>
      </c>
      <c r="C53" s="23"/>
      <c r="D53" s="23"/>
      <c r="E53" s="23"/>
      <c r="F53" s="23"/>
      <c r="G53" s="23"/>
      <c r="H53" s="23"/>
    </row>
    <row r="54" spans="1:8" ht="15" customHeight="1" x14ac:dyDescent="0.25">
      <c r="A54" s="23" t="s">
        <v>460</v>
      </c>
      <c r="B54" s="23" t="s">
        <v>461</v>
      </c>
      <c r="C54" s="23"/>
      <c r="D54" s="23"/>
      <c r="E54" s="23"/>
      <c r="F54" s="23"/>
      <c r="G54" s="23"/>
      <c r="H54" s="23"/>
    </row>
    <row r="55" spans="1:8" ht="15" customHeight="1" x14ac:dyDescent="0.25">
      <c r="A55" s="23" t="s">
        <v>462</v>
      </c>
      <c r="B55" s="23" t="s">
        <v>420</v>
      </c>
      <c r="C55" s="23"/>
      <c r="D55" s="23"/>
      <c r="E55" s="23"/>
      <c r="F55" s="23"/>
      <c r="G55" s="23"/>
      <c r="H55" s="23"/>
    </row>
    <row r="56" spans="1:8" ht="15" customHeight="1" x14ac:dyDescent="0.25">
      <c r="A56" s="23" t="s">
        <v>463</v>
      </c>
      <c r="B56" s="23" t="s">
        <v>464</v>
      </c>
      <c r="C56" s="23"/>
      <c r="D56" s="23"/>
      <c r="E56" s="23"/>
      <c r="F56" s="23"/>
      <c r="G56" s="23"/>
      <c r="H56" s="23"/>
    </row>
    <row r="57" spans="1:8" ht="15" customHeight="1" x14ac:dyDescent="0.25">
      <c r="A57" s="23" t="s">
        <v>465</v>
      </c>
      <c r="B57" s="23" t="s">
        <v>466</v>
      </c>
      <c r="C57" s="23"/>
      <c r="D57" s="23"/>
      <c r="E57" s="23"/>
      <c r="F57" s="23"/>
      <c r="G57" s="23"/>
      <c r="H57" s="23"/>
    </row>
    <row r="58" spans="1:8" ht="15" customHeight="1" x14ac:dyDescent="0.25">
      <c r="A58" s="23" t="s">
        <v>467</v>
      </c>
      <c r="B58" s="23" t="s">
        <v>468</v>
      </c>
      <c r="C58" s="23"/>
      <c r="D58" s="23"/>
      <c r="E58" s="23"/>
      <c r="F58" s="23"/>
      <c r="G58" s="23"/>
      <c r="H58" s="23"/>
    </row>
    <row r="59" spans="1:8" ht="15" customHeight="1" x14ac:dyDescent="0.25">
      <c r="A59" s="23" t="s">
        <v>469</v>
      </c>
      <c r="B59" s="23" t="s">
        <v>470</v>
      </c>
      <c r="C59" s="23"/>
      <c r="D59" s="23"/>
      <c r="E59" s="23"/>
      <c r="F59" s="23"/>
      <c r="G59" s="23"/>
      <c r="H59" s="23"/>
    </row>
    <row r="60" spans="1:8" ht="15" customHeight="1" x14ac:dyDescent="0.25">
      <c r="A60" s="23" t="s">
        <v>471</v>
      </c>
      <c r="B60" s="23" t="s">
        <v>472</v>
      </c>
      <c r="C60" s="23"/>
      <c r="D60" s="23"/>
      <c r="E60" s="23"/>
      <c r="F60" s="23"/>
      <c r="G60" s="23"/>
      <c r="H60" s="23"/>
    </row>
    <row r="61" spans="1:8" ht="15" customHeight="1" x14ac:dyDescent="0.25">
      <c r="A61" s="23" t="s">
        <v>473</v>
      </c>
      <c r="B61" s="23" t="s">
        <v>474</v>
      </c>
      <c r="C61" s="23"/>
      <c r="D61" s="23"/>
      <c r="E61" s="23"/>
      <c r="F61" s="23"/>
      <c r="G61" s="23"/>
      <c r="H61" s="23"/>
    </row>
    <row r="62" spans="1:8" ht="15" customHeight="1" x14ac:dyDescent="0.25">
      <c r="A62" s="23" t="s">
        <v>475</v>
      </c>
      <c r="B62" s="23" t="s">
        <v>476</v>
      </c>
      <c r="C62" s="23"/>
      <c r="D62" s="23"/>
      <c r="E62" s="23"/>
      <c r="F62" s="23"/>
      <c r="G62" s="23"/>
      <c r="H62" s="23"/>
    </row>
    <row r="63" spans="1:8" ht="15" customHeight="1" x14ac:dyDescent="0.25">
      <c r="A63" s="23" t="s">
        <v>477</v>
      </c>
      <c r="B63" s="23" t="s">
        <v>438</v>
      </c>
      <c r="C63" s="23"/>
      <c r="D63" s="23"/>
      <c r="E63" s="23"/>
      <c r="F63" s="23"/>
      <c r="G63" s="23"/>
      <c r="H63" s="23"/>
    </row>
    <row r="64" spans="1:8" ht="15" customHeight="1" x14ac:dyDescent="0.25">
      <c r="A64" s="23" t="s">
        <v>478</v>
      </c>
      <c r="B64" s="23" t="s">
        <v>479</v>
      </c>
      <c r="C64" s="23"/>
      <c r="D64" s="23"/>
      <c r="E64" s="23"/>
      <c r="F64" s="23"/>
      <c r="G64" s="23"/>
      <c r="H64" s="23"/>
    </row>
    <row r="65" spans="1:8" ht="15" customHeight="1" x14ac:dyDescent="0.25">
      <c r="A65" s="23" t="s">
        <v>480</v>
      </c>
      <c r="B65" s="23" t="s">
        <v>481</v>
      </c>
      <c r="C65" s="23"/>
      <c r="D65" s="23"/>
      <c r="E65" s="23"/>
      <c r="F65" s="23"/>
      <c r="G65" s="23"/>
      <c r="H65" s="23"/>
    </row>
    <row r="66" spans="1:8" ht="15" customHeight="1" x14ac:dyDescent="0.25">
      <c r="A66" s="23" t="s">
        <v>482</v>
      </c>
      <c r="B66" s="23" t="s">
        <v>483</v>
      </c>
      <c r="C66" s="23"/>
      <c r="D66" s="23"/>
      <c r="E66" s="23"/>
      <c r="F66" s="23"/>
      <c r="G66" s="23"/>
      <c r="H66" s="23"/>
    </row>
    <row r="67" spans="1:8" ht="15" customHeight="1" x14ac:dyDescent="0.25">
      <c r="A67" s="23" t="s">
        <v>484</v>
      </c>
      <c r="B67" s="23" t="s">
        <v>485</v>
      </c>
      <c r="C67" s="23"/>
      <c r="D67" s="23"/>
      <c r="E67" s="23"/>
      <c r="F67" s="23"/>
      <c r="G67" s="23"/>
      <c r="H67" s="23"/>
    </row>
    <row r="68" spans="1:8" ht="15" customHeight="1" x14ac:dyDescent="0.25">
      <c r="A68" s="23" t="s">
        <v>486</v>
      </c>
      <c r="B68" s="23" t="s">
        <v>420</v>
      </c>
      <c r="C68" s="23"/>
      <c r="D68" s="23"/>
      <c r="E68" s="23"/>
      <c r="F68" s="23"/>
      <c r="G68" s="23"/>
      <c r="H68" s="23"/>
    </row>
    <row r="69" spans="1:8" ht="15" customHeight="1" x14ac:dyDescent="0.25">
      <c r="A69" s="28" t="s">
        <v>537</v>
      </c>
      <c r="B69" s="23" t="s">
        <v>538</v>
      </c>
      <c r="C69" s="23"/>
      <c r="D69" s="23"/>
      <c r="E69" s="23"/>
      <c r="F69" s="23"/>
      <c r="G69" s="23"/>
      <c r="H69" s="23"/>
    </row>
    <row r="70" spans="1:8" ht="15" customHeight="1" x14ac:dyDescent="0.25">
      <c r="A70" s="23" t="s">
        <v>487</v>
      </c>
      <c r="B70" s="23" t="s">
        <v>488</v>
      </c>
      <c r="C70" s="23"/>
      <c r="D70" s="23"/>
      <c r="E70" s="23"/>
      <c r="F70" s="23"/>
      <c r="G70" s="23"/>
      <c r="H70" s="23"/>
    </row>
    <row r="71" spans="1:8" ht="15" customHeight="1" x14ac:dyDescent="0.25">
      <c r="A71" s="23" t="s">
        <v>489</v>
      </c>
      <c r="B71" s="23" t="s">
        <v>490</v>
      </c>
      <c r="C71" s="23"/>
      <c r="D71" s="23"/>
      <c r="E71" s="23"/>
      <c r="F71" s="23"/>
      <c r="G71" s="23"/>
      <c r="H71" s="23"/>
    </row>
    <row r="72" spans="1:8" ht="15" customHeight="1" x14ac:dyDescent="0.25">
      <c r="A72" s="28" t="s">
        <v>539</v>
      </c>
      <c r="B72" s="23" t="s">
        <v>540</v>
      </c>
      <c r="C72" s="23"/>
      <c r="D72" s="23"/>
      <c r="E72" s="23"/>
      <c r="F72" s="23"/>
      <c r="G72" s="23"/>
      <c r="H72" s="23"/>
    </row>
    <row r="73" spans="1:8" ht="15" customHeight="1" x14ac:dyDescent="0.25">
      <c r="A73" s="23" t="s">
        <v>491</v>
      </c>
      <c r="B73" s="23" t="s">
        <v>492</v>
      </c>
      <c r="C73" s="23"/>
      <c r="D73" s="23"/>
      <c r="E73" s="23"/>
      <c r="F73" s="23"/>
      <c r="G73" s="23"/>
      <c r="H73" s="23"/>
    </row>
    <row r="74" spans="1:8" ht="15" customHeight="1" x14ac:dyDescent="0.25">
      <c r="A74" s="23" t="s">
        <v>493</v>
      </c>
      <c r="B74" s="23" t="s">
        <v>494</v>
      </c>
      <c r="C74" s="23"/>
      <c r="D74" s="23"/>
      <c r="E74" s="23"/>
      <c r="F74" s="23"/>
      <c r="G74" s="23"/>
      <c r="H74" s="23"/>
    </row>
    <row r="75" spans="1:8" ht="15" customHeight="1" x14ac:dyDescent="0.25">
      <c r="A75" s="23" t="s">
        <v>495</v>
      </c>
      <c r="B75" s="23" t="s">
        <v>438</v>
      </c>
      <c r="C75" s="23"/>
      <c r="D75" s="23"/>
      <c r="E75" s="23"/>
      <c r="F75" s="23"/>
      <c r="G75" s="23"/>
      <c r="H75" s="23"/>
    </row>
    <row r="76" spans="1:8" ht="15" customHeight="1" x14ac:dyDescent="0.25">
      <c r="A76" s="33" t="s">
        <v>496</v>
      </c>
      <c r="B76" s="23" t="s">
        <v>497</v>
      </c>
      <c r="C76" s="23"/>
      <c r="D76" s="23"/>
      <c r="E76" s="23"/>
      <c r="F76" s="23"/>
      <c r="G76" s="23"/>
      <c r="H76" s="23"/>
    </row>
    <row r="77" spans="1:8" ht="15" customHeight="1" x14ac:dyDescent="0.25">
      <c r="A77" s="23" t="s">
        <v>498</v>
      </c>
      <c r="B77" s="23" t="s">
        <v>499</v>
      </c>
      <c r="C77" s="23"/>
      <c r="D77" s="23"/>
      <c r="E77" s="23"/>
      <c r="F77" s="23"/>
      <c r="G77" s="23"/>
      <c r="H77" s="23"/>
    </row>
    <row r="78" spans="1:8" ht="15" customHeight="1" x14ac:dyDescent="0.25">
      <c r="A78" s="23" t="s">
        <v>500</v>
      </c>
      <c r="B78" s="23" t="s">
        <v>501</v>
      </c>
      <c r="C78" s="23"/>
      <c r="D78" s="23"/>
      <c r="E78" s="23"/>
      <c r="F78" s="23"/>
      <c r="G78" s="23"/>
      <c r="H78" s="23"/>
    </row>
    <row r="79" spans="1:8" ht="15" customHeight="1" x14ac:dyDescent="0.25">
      <c r="A79" s="23" t="s">
        <v>502</v>
      </c>
      <c r="B79" s="23" t="s">
        <v>503</v>
      </c>
      <c r="C79" s="23"/>
      <c r="D79" s="23"/>
      <c r="E79" s="23"/>
      <c r="F79" s="23"/>
      <c r="G79" s="23"/>
      <c r="H79" s="23"/>
    </row>
    <row r="80" spans="1:8" ht="15" customHeight="1" x14ac:dyDescent="0.25">
      <c r="A80" s="23" t="s">
        <v>504</v>
      </c>
      <c r="B80" s="23" t="s">
        <v>505</v>
      </c>
      <c r="C80" s="23"/>
      <c r="D80" s="23"/>
      <c r="E80" s="23"/>
      <c r="F80" s="23"/>
      <c r="G80" s="23"/>
      <c r="H80" s="23"/>
    </row>
    <row r="81" spans="1:8" ht="15" customHeight="1" x14ac:dyDescent="0.25">
      <c r="A81" s="23" t="s">
        <v>506</v>
      </c>
      <c r="B81" s="23" t="s">
        <v>507</v>
      </c>
      <c r="C81" s="23"/>
      <c r="D81" s="23"/>
      <c r="E81" s="23"/>
      <c r="F81" s="23"/>
      <c r="G81" s="23"/>
      <c r="H81" s="23"/>
    </row>
    <row r="82" spans="1:8" ht="15" customHeight="1" x14ac:dyDescent="0.25">
      <c r="A82" s="23" t="s">
        <v>508</v>
      </c>
      <c r="B82" s="23" t="s">
        <v>509</v>
      </c>
      <c r="C82" s="23"/>
      <c r="D82" s="23"/>
      <c r="E82" s="23"/>
      <c r="F82" s="23"/>
      <c r="G82" s="23"/>
      <c r="H82" s="23"/>
    </row>
    <row r="83" spans="1:8" ht="15" customHeight="1" x14ac:dyDescent="0.25">
      <c r="A83" s="23" t="s">
        <v>510</v>
      </c>
      <c r="B83" s="23" t="s">
        <v>511</v>
      </c>
      <c r="C83" s="23"/>
      <c r="D83" s="23"/>
      <c r="E83" s="23"/>
      <c r="F83" s="23"/>
      <c r="G83" s="23"/>
      <c r="H83" s="23"/>
    </row>
    <row r="84" spans="1:8" ht="15" customHeight="1" x14ac:dyDescent="0.25">
      <c r="A84" s="23" t="s">
        <v>512</v>
      </c>
      <c r="B84" s="23" t="s">
        <v>513</v>
      </c>
      <c r="C84" s="23"/>
      <c r="D84" s="23"/>
      <c r="E84" s="23"/>
      <c r="F84" s="23"/>
      <c r="G84" s="23"/>
      <c r="H84" s="23"/>
    </row>
    <row r="85" spans="1:8" ht="15" customHeight="1" x14ac:dyDescent="0.25">
      <c r="A85" s="23" t="s">
        <v>514</v>
      </c>
      <c r="B85" s="23" t="s">
        <v>515</v>
      </c>
      <c r="C85" s="23"/>
      <c r="D85" s="23"/>
      <c r="E85" s="23"/>
      <c r="F85" s="23"/>
      <c r="G85" s="23"/>
      <c r="H85" s="23"/>
    </row>
    <row r="86" spans="1:8" ht="15" customHeight="1" x14ac:dyDescent="0.25">
      <c r="A86" s="23" t="s">
        <v>516</v>
      </c>
      <c r="B86" s="23" t="s">
        <v>517</v>
      </c>
      <c r="C86" s="23"/>
      <c r="D86" s="23"/>
      <c r="E86" s="23"/>
      <c r="F86" s="23"/>
      <c r="G86" s="23"/>
      <c r="H86" s="23"/>
    </row>
    <row r="87" spans="1:8" ht="15" customHeight="1" x14ac:dyDescent="0.25">
      <c r="A87" s="23" t="s">
        <v>518</v>
      </c>
      <c r="B87" s="23" t="s">
        <v>519</v>
      </c>
      <c r="C87" s="23"/>
      <c r="D87" s="23"/>
      <c r="E87" s="23"/>
      <c r="F87" s="23"/>
      <c r="G87" s="23"/>
      <c r="H87" s="23"/>
    </row>
    <row r="88" spans="1:8" ht="15" customHeight="1" x14ac:dyDescent="0.25">
      <c r="A88" s="28" t="s">
        <v>541</v>
      </c>
      <c r="B88" s="23" t="s">
        <v>542</v>
      </c>
      <c r="C88" s="23"/>
      <c r="D88" s="23"/>
      <c r="E88" s="23"/>
      <c r="F88" s="23"/>
      <c r="G88" s="23"/>
      <c r="H88" s="23"/>
    </row>
    <row r="89" spans="1:8" ht="15" customHeight="1" x14ac:dyDescent="0.25">
      <c r="A89" s="33" t="s">
        <v>520</v>
      </c>
      <c r="B89" s="23" t="s">
        <v>521</v>
      </c>
      <c r="C89" s="23"/>
      <c r="D89" s="23"/>
      <c r="E89" s="23"/>
      <c r="F89" s="23"/>
      <c r="G89" s="23"/>
      <c r="H89" s="23"/>
    </row>
    <row r="90" spans="1:8" ht="15" customHeight="1" x14ac:dyDescent="0.25">
      <c r="A90" s="33" t="s">
        <v>522</v>
      </c>
      <c r="B90" s="23" t="s">
        <v>523</v>
      </c>
      <c r="C90" s="23"/>
      <c r="D90" s="23"/>
      <c r="E90" s="23"/>
      <c r="F90" s="23"/>
      <c r="G90" s="23"/>
      <c r="H90" s="23"/>
    </row>
    <row r="91" spans="1:8" ht="15" customHeight="1" x14ac:dyDescent="0.25">
      <c r="A91" s="23" t="s">
        <v>524</v>
      </c>
      <c r="B91" s="23" t="s">
        <v>525</v>
      </c>
      <c r="C91" s="23"/>
      <c r="D91" s="23"/>
      <c r="E91" s="23"/>
      <c r="F91" s="23"/>
      <c r="G91" s="23"/>
      <c r="H91" s="23"/>
    </row>
    <row r="92" spans="1:8" ht="15" customHeight="1" x14ac:dyDescent="0.25">
      <c r="A92" s="28" t="s">
        <v>543</v>
      </c>
      <c r="B92" t="s">
        <v>544</v>
      </c>
      <c r="C92" s="23"/>
      <c r="D92" s="23"/>
      <c r="E92" s="23"/>
      <c r="F92" s="23"/>
      <c r="G92" s="23"/>
      <c r="H92" s="23"/>
    </row>
    <row r="93" spans="1:8" ht="15" customHeight="1" x14ac:dyDescent="0.25">
      <c r="A93" s="23"/>
      <c r="B93" s="23"/>
      <c r="C93" s="23"/>
      <c r="D93" s="23"/>
      <c r="E93" s="23"/>
      <c r="F93" s="23"/>
      <c r="G93" s="23"/>
      <c r="H93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Ejecución Presupuestaria</vt:lpstr>
      <vt:lpstr>Base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aamigogiri</cp:lastModifiedBy>
  <dcterms:created xsi:type="dcterms:W3CDTF">2024-04-17T17:00:27Z</dcterms:created>
  <dcterms:modified xsi:type="dcterms:W3CDTF">2024-04-18T18:27:50Z</dcterms:modified>
  <cp:category/>
</cp:coreProperties>
</file>